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tour\Documents\_PhD\_Jupyter\asm_qm\asm2_2\___RESULTS___\Pareto-fronts_T-tests\"/>
    </mc:Choice>
  </mc:AlternateContent>
  <xr:revisionPtr revIDLastSave="0" documentId="13_ncr:1_{B2E7C1F2-04EE-4F23-A554-0C9E16A42E64}" xr6:coauthVersionLast="44" xr6:coauthVersionMax="44" xr10:uidLastSave="{00000000-0000-0000-0000-000000000000}"/>
  <bookViews>
    <workbookView xWindow="-120" yWindow="-120" windowWidth="29040" windowHeight="15840" xr2:uid="{00000000-000D-0000-FFFF-FFFF00000000}"/>
  </bookViews>
  <sheets>
    <sheet name="aol_eval" sheetId="1" r:id="rId1"/>
    <sheet name="aal_eval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52" i="1" l="1"/>
  <c r="J52" i="1"/>
  <c r="I52" i="1"/>
  <c r="K52" i="2"/>
  <c r="J52" i="2"/>
  <c r="I52" i="2"/>
  <c r="K55" i="2" l="1"/>
  <c r="K56" i="2" s="1"/>
  <c r="J55" i="2"/>
  <c r="J56" i="2" s="1"/>
  <c r="I55" i="2"/>
  <c r="I56" i="2" s="1"/>
  <c r="K51" i="2"/>
  <c r="J51" i="2"/>
  <c r="I51" i="2"/>
  <c r="K55" i="1"/>
  <c r="K56" i="1" s="1"/>
  <c r="J55" i="1"/>
  <c r="J56" i="1" s="1"/>
  <c r="I55" i="1"/>
  <c r="I56" i="1" s="1"/>
  <c r="K51" i="1"/>
  <c r="J51" i="1"/>
  <c r="I51" i="1"/>
  <c r="I37" i="1" l="1"/>
  <c r="J37" i="1"/>
  <c r="K37" i="1"/>
  <c r="K49" i="2" l="1"/>
  <c r="J49" i="2"/>
  <c r="I49" i="2"/>
  <c r="K37" i="2"/>
  <c r="J37" i="2"/>
  <c r="I37" i="2"/>
  <c r="K25" i="2"/>
  <c r="J25" i="2"/>
  <c r="I25" i="2"/>
  <c r="J13" i="2"/>
  <c r="K13" i="2"/>
  <c r="I13" i="2"/>
  <c r="K49" i="1"/>
  <c r="J49" i="1"/>
  <c r="I49" i="1"/>
  <c r="K25" i="1" l="1"/>
  <c r="J25" i="1"/>
  <c r="I25" i="1"/>
  <c r="K13" i="1"/>
  <c r="J13" i="1"/>
  <c r="I13" i="1"/>
</calcChain>
</file>

<file path=xl/sharedStrings.xml><?xml version="1.0" encoding="utf-8"?>
<sst xmlns="http://schemas.openxmlformats.org/spreadsheetml/2006/main" count="464" uniqueCount="96">
  <si>
    <t>config_ver</t>
  </si>
  <si>
    <t>approach</t>
  </si>
  <si>
    <t>alg</t>
  </si>
  <si>
    <t>alg_params</t>
  </si>
  <si>
    <t>pr_type</t>
  </si>
  <si>
    <t>pl_count</t>
  </si>
  <si>
    <t>tr_count</t>
  </si>
  <si>
    <t>arc_count</t>
  </si>
  <si>
    <t>size (pl+tr+arc)</t>
  </si>
  <si>
    <t>recall</t>
  </si>
  <si>
    <t>precision</t>
  </si>
  <si>
    <t>SOA_nt0</t>
  </si>
  <si>
    <t>SOA</t>
  </si>
  <si>
    <t>nt:0.0</t>
  </si>
  <si>
    <t>SOA_nt10</t>
  </si>
  <si>
    <t>nt:0.1</t>
  </si>
  <si>
    <t>SOA_nt20</t>
  </si>
  <si>
    <t>nt:0.2</t>
  </si>
  <si>
    <t>SOA_nt30</t>
  </si>
  <si>
    <t>nt:0.3</t>
  </si>
  <si>
    <t>SOA_nt40</t>
  </si>
  <si>
    <t>nt:0.4</t>
  </si>
  <si>
    <t>SOA_nt50</t>
  </si>
  <si>
    <t>nt:0.5</t>
  </si>
  <si>
    <t>SOA_nt60</t>
  </si>
  <si>
    <t>nt:0.6</t>
  </si>
  <si>
    <t>SOA_nt70</t>
  </si>
  <si>
    <t>nt:0.7</t>
  </si>
  <si>
    <t>SOA_nt80</t>
  </si>
  <si>
    <t>nt:0.8</t>
  </si>
  <si>
    <t>SOA_nt90</t>
  </si>
  <si>
    <t>nt:0.9</t>
  </si>
  <si>
    <t>AM</t>
  </si>
  <si>
    <t>size</t>
  </si>
  <si>
    <t>entropia</t>
  </si>
  <si>
    <t>Variants.IMf</t>
  </si>
  <si>
    <t>AM_aff10_innt90</t>
  </si>
  <si>
    <t>a:DFG-WN,in:Variants.IMf</t>
  </si>
  <si>
    <t>a_ff:0.1,in_nt:0.9</t>
  </si>
  <si>
    <t>AM_aff20_innt80</t>
  </si>
  <si>
    <t>a_ff:0.2,in_nt:0.8</t>
  </si>
  <si>
    <t>AM_aff30_innt70</t>
  </si>
  <si>
    <t>a_ff:0.3,in_nt:0.7</t>
  </si>
  <si>
    <t>AM_aff40_innt60</t>
  </si>
  <si>
    <t>a_ff:0.4,in_nt:0.6</t>
  </si>
  <si>
    <t>AM_aff50_innt50</t>
  </si>
  <si>
    <t>a_ff:0.5,in_nt:0.5</t>
  </si>
  <si>
    <t>AM_aff60_innt40</t>
  </si>
  <si>
    <t>a_ff:0.6,in_nt:0.4</t>
  </si>
  <si>
    <t>AM_aff70_innt30</t>
  </si>
  <si>
    <t>a_ff:0.7,in_nt:0.3</t>
  </si>
  <si>
    <t>AM_aff80_innt20</t>
  </si>
  <si>
    <t>a_ff:0.8,in_nt:0.2</t>
  </si>
  <si>
    <t>AM_aff90_innt10</t>
  </si>
  <si>
    <t>a_ff:0.9,in_nt:0.1</t>
  </si>
  <si>
    <t>AM_aff100_innt0</t>
  </si>
  <si>
    <t>a_ff:1.0,in_nt:0.0</t>
  </si>
  <si>
    <t>SOA_SM90</t>
  </si>
  <si>
    <t>SM</t>
  </si>
  <si>
    <t>SOA_SM80</t>
  </si>
  <si>
    <t>SOA_SM70</t>
  </si>
  <si>
    <t>SOA_SM60</t>
  </si>
  <si>
    <t>SOA_SM50</t>
  </si>
  <si>
    <t>SOA_SM40</t>
  </si>
  <si>
    <t>SOA_SM30</t>
  </si>
  <si>
    <t>SOA_SM20</t>
  </si>
  <si>
    <t>SOA_SM10</t>
  </si>
  <si>
    <t>SOA_SM0</t>
  </si>
  <si>
    <t>AVERAGE</t>
  </si>
  <si>
    <t xml:space="preserve">recall </t>
  </si>
  <si>
    <t xml:space="preserve">p-value </t>
  </si>
  <si>
    <t>which result set is better</t>
  </si>
  <si>
    <t>CM(IM): aol (activity-only discovery and eval)</t>
  </si>
  <si>
    <t>AM(IM): aol (activity-only discovery and eval)</t>
  </si>
  <si>
    <t>CM(SM): aol (activity-only discovery and eval)</t>
  </si>
  <si>
    <t>AM(SM): aol (activity-only discovery and eval)</t>
  </si>
  <si>
    <t>AM_DFG-WN10_SM90</t>
  </si>
  <si>
    <t>a:DFG-WN,in:SM</t>
  </si>
  <si>
    <t>AM_DFG-WN20_SM80</t>
  </si>
  <si>
    <t>AM_DFG-WN30_SM70</t>
  </si>
  <si>
    <t>AM_DFG-WN40_SM60</t>
  </si>
  <si>
    <t>AM_DFG-WN50_SM50</t>
  </si>
  <si>
    <t>AM_DFG-WN60_SM40</t>
  </si>
  <si>
    <t>AM_DFG-WN70_SM30</t>
  </si>
  <si>
    <t>AM_DFG-WN80_SM20</t>
  </si>
  <si>
    <t>AM_DFG-WN90_SM10</t>
  </si>
  <si>
    <t>AM_DFG-WN100_SM0</t>
  </si>
  <si>
    <t>t-test(CM(IM)_aol,AM(IM)_aol)</t>
  </si>
  <si>
    <t>CM(IM): aal (agent+activity discovry and eval)</t>
  </si>
  <si>
    <t>AM(IM): aal (agent+activity discovry and eval)</t>
  </si>
  <si>
    <t>CM(SM): aal (agent+activity discovry and eval)</t>
  </si>
  <si>
    <t>AM(SM): aal (agent+activity discovry and eval)</t>
  </si>
  <si>
    <t>t-test(CM(IM)_aal,AM(IM)_aal)</t>
  </si>
  <si>
    <t>t-test(CM(SM)_aal,AM(SM)_aal)</t>
  </si>
  <si>
    <t>t-test(CM(SM)_aol,AM(SM)_aol)</t>
  </si>
  <si>
    <t>e_aol80_bpic2015_1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</si>
</sst>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9">
    <xf numFmtId="0" fontId="0" fillId="0" borderId="0" xfId="0"/>
    <xf numFmtId="0" fontId="16" fillId="33" borderId="0" xfId="0" applyFont="1" applyFill="1"/>
    <xf numFmtId="0" fontId="0" fillId="33" borderId="0" xfId="0" applyFont="1" applyFill="1"/>
    <xf numFmtId="0" fontId="0" fillId="33" borderId="0" xfId="0" applyFill="1"/>
    <xf numFmtId="2" fontId="0" fillId="0" borderId="0" xfId="0" applyNumberFormat="1"/>
    <xf numFmtId="0" fontId="0" fillId="0" borderId="0" xfId="0" applyBorder="1"/>
    <xf numFmtId="0" fontId="0" fillId="34" borderId="0" xfId="0" applyFill="1"/>
    <xf numFmtId="0" fontId="0" fillId="35" borderId="0" xfId="0" applyFill="1"/>
    <xf numFmtId="2" fontId="0" fillId="34" borderId="0" xfId="0" applyNumberFormat="1" applyFill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/>
    </xf>
    <xf numFmtId="0" fontId="0" fillId="0" borderId="0" xfId="0" applyFont="1" applyBorder="1"/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0.30099999999999999</c:v>
                </c:pt>
                <c:pt idx="3">
                  <c:v>0.30099999999999999</c:v>
                </c:pt>
                <c:pt idx="4">
                  <c:v>0.29499999999999998</c:v>
                </c:pt>
                <c:pt idx="5">
                  <c:v>0.3</c:v>
                </c:pt>
                <c:pt idx="6">
                  <c:v>0.3</c:v>
                </c:pt>
                <c:pt idx="7">
                  <c:v>0.27600000000000002</c:v>
                </c:pt>
                <c:pt idx="8">
                  <c:v>0.35</c:v>
                </c:pt>
                <c:pt idx="9">
                  <c:v>9.1999999999999998E-2</c:v>
                </c:pt>
              </c:numCache>
            </c:numRef>
          </c:xVal>
          <c:yVal>
            <c:numRef>
              <c:f>aol_eval!$J$3:$J$12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EB-4A7B-91AD-F0BD11E15FC8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1FE-492C-BBAC-EE1309061852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1FE-492C-BBAC-EE1309061852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1FE-492C-BBAC-EE1309061852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1FE-492C-BBAC-EE1309061852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1FE-492C-BBAC-EE1309061852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1FE-492C-BBAC-EE1309061852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1FE-492C-BBAC-EE1309061852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1FE-492C-BBAC-EE1309061852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47FE-4675-BEE1-755A40D93197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7FE-4675-BEE1-755A40D9319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aol_eval!$K$15:$K$24</c:f>
              <c:numCache>
                <c:formatCode>0.00</c:formatCode>
                <c:ptCount val="10"/>
                <c:pt idx="0">
                  <c:v>0.33900000000000002</c:v>
                </c:pt>
                <c:pt idx="1">
                  <c:v>0.23899999999999999</c:v>
                </c:pt>
                <c:pt idx="2">
                  <c:v>0.191</c:v>
                </c:pt>
                <c:pt idx="3">
                  <c:v>0.18099999999999999</c:v>
                </c:pt>
                <c:pt idx="4">
                  <c:v>0.16700000000000001</c:v>
                </c:pt>
                <c:pt idx="5">
                  <c:v>0.154</c:v>
                </c:pt>
                <c:pt idx="6">
                  <c:v>0.14599999999999999</c:v>
                </c:pt>
                <c:pt idx="7">
                  <c:v>0.14099999999999999</c:v>
                </c:pt>
              </c:numCache>
            </c:numRef>
          </c:xVal>
          <c:yVal>
            <c:numRef>
              <c:f>aol_eval!$J$15:$J$24</c:f>
              <c:numCache>
                <c:formatCode>0.00</c:formatCode>
                <c:ptCount val="10"/>
                <c:pt idx="0">
                  <c:v>0.95</c:v>
                </c:pt>
                <c:pt idx="1">
                  <c:v>0.98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EB-4A7B-91AD-F0BD11E15FC8}"/>
            </c:ext>
          </c:extLst>
        </c:ser>
        <c:ser>
          <c:idx val="2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aol_eval!$K$27:$K$36</c:f>
              <c:numCache>
                <c:formatCode>General</c:formatCode>
                <c:ptCount val="10"/>
                <c:pt idx="0">
                  <c:v>0.34699999999999998</c:v>
                </c:pt>
                <c:pt idx="1">
                  <c:v>0.34699999999999998</c:v>
                </c:pt>
                <c:pt idx="2">
                  <c:v>0.34699999999999998</c:v>
                </c:pt>
                <c:pt idx="3">
                  <c:v>0.33500000000000002</c:v>
                </c:pt>
                <c:pt idx="4">
                  <c:v>0.33600000000000002</c:v>
                </c:pt>
                <c:pt idx="5">
                  <c:v>0.33600000000000002</c:v>
                </c:pt>
                <c:pt idx="6">
                  <c:v>0.32600000000000001</c:v>
                </c:pt>
                <c:pt idx="7">
                  <c:v>0.28899999999999998</c:v>
                </c:pt>
                <c:pt idx="8">
                  <c:v>0.28000000000000003</c:v>
                </c:pt>
                <c:pt idx="9">
                  <c:v>0.17399999999999999</c:v>
                </c:pt>
              </c:numCache>
            </c:numRef>
          </c:xVal>
          <c:yVal>
            <c:numRef>
              <c:f>aol_eval!$J$27:$J$36</c:f>
              <c:numCache>
                <c:formatCode>General</c:formatCode>
                <c:ptCount val="10"/>
                <c:pt idx="0">
                  <c:v>0.99</c:v>
                </c:pt>
                <c:pt idx="1">
                  <c:v>0.99</c:v>
                </c:pt>
                <c:pt idx="2">
                  <c:v>0.98899999999999999</c:v>
                </c:pt>
                <c:pt idx="3">
                  <c:v>0.98599999999999999</c:v>
                </c:pt>
                <c:pt idx="4">
                  <c:v>0.99</c:v>
                </c:pt>
                <c:pt idx="5">
                  <c:v>0.98299999999999998</c:v>
                </c:pt>
                <c:pt idx="6">
                  <c:v>0.99199999999999999</c:v>
                </c:pt>
                <c:pt idx="7">
                  <c:v>0.99299999999999999</c:v>
                </c:pt>
                <c:pt idx="8">
                  <c:v>0.99399999999999999</c:v>
                </c:pt>
                <c:pt idx="9">
                  <c:v>1.0009999999999999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B1-4592-A4B3-602F2C1A2F9F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aol_eval!$K$39:$K$48</c:f>
              <c:numCache>
                <c:formatCode>General</c:formatCode>
                <c:ptCount val="10"/>
                <c:pt idx="0">
                  <c:v>0.376</c:v>
                </c:pt>
                <c:pt idx="1">
                  <c:v>0.25800000000000001</c:v>
                </c:pt>
                <c:pt idx="2">
                  <c:v>0.21099999999999999</c:v>
                </c:pt>
                <c:pt idx="3">
                  <c:v>0.17100000000000001</c:v>
                </c:pt>
                <c:pt idx="4">
                  <c:v>0.154</c:v>
                </c:pt>
                <c:pt idx="5">
                  <c:v>0.14000000000000001</c:v>
                </c:pt>
                <c:pt idx="6">
                  <c:v>0.13500000000000001</c:v>
                </c:pt>
                <c:pt idx="7">
                  <c:v>0.13200000000000001</c:v>
                </c:pt>
                <c:pt idx="8">
                  <c:v>0.13100000000000001</c:v>
                </c:pt>
                <c:pt idx="9">
                  <c:v>0.13</c:v>
                </c:pt>
              </c:numCache>
            </c:numRef>
          </c:xVal>
          <c:yVal>
            <c:numRef>
              <c:f>aol_eval!$J$39:$J$48</c:f>
              <c:numCache>
                <c:formatCode>General</c:formatCode>
                <c:ptCount val="10"/>
                <c:pt idx="0">
                  <c:v>0.95199999999999996</c:v>
                </c:pt>
                <c:pt idx="1">
                  <c:v>0.98299999999999998</c:v>
                </c:pt>
                <c:pt idx="2">
                  <c:v>0.99099999999999999</c:v>
                </c:pt>
                <c:pt idx="3">
                  <c:v>0.997</c:v>
                </c:pt>
                <c:pt idx="4">
                  <c:v>0.998</c:v>
                </c:pt>
                <c:pt idx="5">
                  <c:v>0.998</c:v>
                </c:pt>
                <c:pt idx="6">
                  <c:v>1</c:v>
                </c:pt>
                <c:pt idx="7">
                  <c:v>1</c:v>
                </c:pt>
                <c:pt idx="8">
                  <c:v>0.999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032-4023-9C2B-8FA6FB7B778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449088"/>
        <c:axId val="305442200"/>
      </c:scatterChart>
      <c:valAx>
        <c:axId val="30544908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  <a:outerShdw blurRad="50800" dir="5400000" sx="1000" sy="1000" algn="ctr" rotWithShape="0">
                <a:srgbClr val="000000">
                  <a:alpha val="43137"/>
                </a:srgbClr>
              </a:out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2200"/>
        <c:crosses val="autoZero"/>
        <c:crossBetween val="midCat"/>
      </c:valAx>
      <c:valAx>
        <c:axId val="305442200"/>
        <c:scaling>
          <c:orientation val="minMax"/>
          <c:max val="1.01"/>
          <c:min val="0.940000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Precision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0.30099999999999999</c:v>
                </c:pt>
                <c:pt idx="3">
                  <c:v>0.30099999999999999</c:v>
                </c:pt>
                <c:pt idx="4">
                  <c:v>0.29499999999999998</c:v>
                </c:pt>
                <c:pt idx="5">
                  <c:v>0.3</c:v>
                </c:pt>
                <c:pt idx="6">
                  <c:v>0.3</c:v>
                </c:pt>
                <c:pt idx="7">
                  <c:v>0.27600000000000002</c:v>
                </c:pt>
                <c:pt idx="8">
                  <c:v>0.35</c:v>
                </c:pt>
                <c:pt idx="9">
                  <c:v>9.1999999999999998E-2</c:v>
                </c:pt>
              </c:numCache>
            </c:numRef>
          </c:xVal>
          <c:yVal>
            <c:numRef>
              <c:f>aol_eval!$I$3:$I$12</c:f>
              <c:numCache>
                <c:formatCode>General</c:formatCode>
                <c:ptCount val="10"/>
                <c:pt idx="0">
                  <c:v>118</c:v>
                </c:pt>
                <c:pt idx="1">
                  <c:v>125</c:v>
                </c:pt>
                <c:pt idx="2">
                  <c:v>205</c:v>
                </c:pt>
                <c:pt idx="3">
                  <c:v>205</c:v>
                </c:pt>
                <c:pt idx="4">
                  <c:v>216</c:v>
                </c:pt>
                <c:pt idx="5">
                  <c:v>214</c:v>
                </c:pt>
                <c:pt idx="6">
                  <c:v>214</c:v>
                </c:pt>
                <c:pt idx="7">
                  <c:v>264</c:v>
                </c:pt>
                <c:pt idx="8">
                  <c:v>199</c:v>
                </c:pt>
                <c:pt idx="9">
                  <c:v>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D4F-4098-A530-5275B99121D5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078-4727-A70B-0A7125DB7E13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78-4727-A70B-0A7125DB7E13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E078-4727-A70B-0A7125DB7E13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78-4727-A70B-0A7125DB7E13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E078-4727-A70B-0A7125DB7E13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78-4727-A70B-0A7125DB7E13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E078-4727-A70B-0A7125DB7E13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78-4727-A70B-0A7125DB7E13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EDF-4498-981C-69C9F74F758C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EDF-4498-981C-69C9F74F75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aol_eval!$K$15:$K$24</c:f>
              <c:numCache>
                <c:formatCode>0.00</c:formatCode>
                <c:ptCount val="10"/>
                <c:pt idx="0">
                  <c:v>0.33900000000000002</c:v>
                </c:pt>
                <c:pt idx="1">
                  <c:v>0.23899999999999999</c:v>
                </c:pt>
                <c:pt idx="2">
                  <c:v>0.191</c:v>
                </c:pt>
                <c:pt idx="3">
                  <c:v>0.18099999999999999</c:v>
                </c:pt>
                <c:pt idx="4">
                  <c:v>0.16700000000000001</c:v>
                </c:pt>
                <c:pt idx="5">
                  <c:v>0.154</c:v>
                </c:pt>
                <c:pt idx="6">
                  <c:v>0.14599999999999999</c:v>
                </c:pt>
                <c:pt idx="7">
                  <c:v>0.14099999999999999</c:v>
                </c:pt>
              </c:numCache>
            </c:numRef>
          </c:xVal>
          <c:yVal>
            <c:numRef>
              <c:f>aol_eval!$I$15:$I$24</c:f>
              <c:numCache>
                <c:formatCode>General</c:formatCode>
                <c:ptCount val="10"/>
                <c:pt idx="0">
                  <c:v>122</c:v>
                </c:pt>
                <c:pt idx="1">
                  <c:v>207</c:v>
                </c:pt>
                <c:pt idx="2">
                  <c:v>294</c:v>
                </c:pt>
                <c:pt idx="3">
                  <c:v>368</c:v>
                </c:pt>
                <c:pt idx="4">
                  <c:v>437</c:v>
                </c:pt>
                <c:pt idx="5">
                  <c:v>528</c:v>
                </c:pt>
                <c:pt idx="6">
                  <c:v>612</c:v>
                </c:pt>
                <c:pt idx="7">
                  <c:v>671</c:v>
                </c:pt>
                <c:pt idx="8">
                  <c:v>730</c:v>
                </c:pt>
                <c:pt idx="9">
                  <c:v>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D4F-4098-A530-5275B99121D5}"/>
            </c:ext>
          </c:extLst>
        </c:ser>
        <c:ser>
          <c:idx val="3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aol_eval!$K$27:$K$36</c:f>
              <c:numCache>
                <c:formatCode>General</c:formatCode>
                <c:ptCount val="10"/>
                <c:pt idx="0">
                  <c:v>0.34699999999999998</c:v>
                </c:pt>
                <c:pt idx="1">
                  <c:v>0.34699999999999998</c:v>
                </c:pt>
                <c:pt idx="2">
                  <c:v>0.34699999999999998</c:v>
                </c:pt>
                <c:pt idx="3">
                  <c:v>0.33500000000000002</c:v>
                </c:pt>
                <c:pt idx="4">
                  <c:v>0.33600000000000002</c:v>
                </c:pt>
                <c:pt idx="5">
                  <c:v>0.33600000000000002</c:v>
                </c:pt>
                <c:pt idx="6">
                  <c:v>0.32600000000000001</c:v>
                </c:pt>
                <c:pt idx="7">
                  <c:v>0.28899999999999998</c:v>
                </c:pt>
                <c:pt idx="8">
                  <c:v>0.28000000000000003</c:v>
                </c:pt>
                <c:pt idx="9">
                  <c:v>0.17399999999999999</c:v>
                </c:pt>
              </c:numCache>
            </c:numRef>
          </c:xVal>
          <c:yVal>
            <c:numRef>
              <c:f>aol_eval!$I$27:$I$36</c:f>
              <c:numCache>
                <c:formatCode>General</c:formatCode>
                <c:ptCount val="10"/>
                <c:pt idx="0">
                  <c:v>207</c:v>
                </c:pt>
                <c:pt idx="1">
                  <c:v>207</c:v>
                </c:pt>
                <c:pt idx="2">
                  <c:v>207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213</c:v>
                </c:pt>
                <c:pt idx="7">
                  <c:v>244</c:v>
                </c:pt>
                <c:pt idx="8">
                  <c:v>261</c:v>
                </c:pt>
                <c:pt idx="9">
                  <c:v>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3C3-44D9-BBCB-E1D9D90BCE5C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aol_eval!$K$39:$K$48</c:f>
              <c:numCache>
                <c:formatCode>General</c:formatCode>
                <c:ptCount val="10"/>
                <c:pt idx="0">
                  <c:v>0.376</c:v>
                </c:pt>
                <c:pt idx="1">
                  <c:v>0.25800000000000001</c:v>
                </c:pt>
                <c:pt idx="2">
                  <c:v>0.21099999999999999</c:v>
                </c:pt>
                <c:pt idx="3">
                  <c:v>0.17100000000000001</c:v>
                </c:pt>
                <c:pt idx="4">
                  <c:v>0.154</c:v>
                </c:pt>
                <c:pt idx="5">
                  <c:v>0.14000000000000001</c:v>
                </c:pt>
                <c:pt idx="6">
                  <c:v>0.13500000000000001</c:v>
                </c:pt>
                <c:pt idx="7">
                  <c:v>0.13200000000000001</c:v>
                </c:pt>
                <c:pt idx="8">
                  <c:v>0.13100000000000001</c:v>
                </c:pt>
                <c:pt idx="9">
                  <c:v>0.13</c:v>
                </c:pt>
              </c:numCache>
            </c:numRef>
          </c:xVal>
          <c:yVal>
            <c:numRef>
              <c:f>aol_eval!$I$39:$I$48</c:f>
              <c:numCache>
                <c:formatCode>General</c:formatCode>
                <c:ptCount val="10"/>
                <c:pt idx="0">
                  <c:v>132</c:v>
                </c:pt>
                <c:pt idx="1">
                  <c:v>210</c:v>
                </c:pt>
                <c:pt idx="2">
                  <c:v>297</c:v>
                </c:pt>
                <c:pt idx="3">
                  <c:v>371</c:v>
                </c:pt>
                <c:pt idx="4">
                  <c:v>440</c:v>
                </c:pt>
                <c:pt idx="5">
                  <c:v>531</c:v>
                </c:pt>
                <c:pt idx="6">
                  <c:v>615</c:v>
                </c:pt>
                <c:pt idx="7">
                  <c:v>674</c:v>
                </c:pt>
                <c:pt idx="8">
                  <c:v>733</c:v>
                </c:pt>
                <c:pt idx="9">
                  <c:v>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FFE-4E52-B043-AB38A8332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95192"/>
        <c:axId val="536094864"/>
      </c:scatterChart>
      <c:valAx>
        <c:axId val="536095192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4864"/>
        <c:crosses val="autoZero"/>
        <c:crossBetween val="midCat"/>
      </c:valAx>
      <c:valAx>
        <c:axId val="5360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Racall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5958836069342"/>
          <c:y val="0.1840143260240869"/>
          <c:w val="0.68575901583721"/>
          <c:h val="0.59568789487686036"/>
        </c:manualLayout>
      </c:layout>
      <c:scatterChart>
        <c:scatterStyle val="lineMarker"/>
        <c:varyColors val="0"/>
        <c:ser>
          <c:idx val="0"/>
          <c:order val="0"/>
          <c:tx>
            <c:v>1.CM(IM)_aol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aol_eval!$J$3:$J$12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0.95</c:v>
                </c:pt>
                <c:pt idx="3">
                  <c:v>0.95</c:v>
                </c:pt>
                <c:pt idx="4">
                  <c:v>0.95</c:v>
                </c:pt>
                <c:pt idx="5">
                  <c:v>0.95</c:v>
                </c:pt>
                <c:pt idx="6">
                  <c:v>0.95</c:v>
                </c:pt>
                <c:pt idx="7">
                  <c:v>0.95</c:v>
                </c:pt>
                <c:pt idx="8">
                  <c:v>0.95</c:v>
                </c:pt>
                <c:pt idx="9">
                  <c:v>1</c:v>
                </c:pt>
              </c:numCache>
            </c:numRef>
          </c:xVal>
          <c:yVal>
            <c:numRef>
              <c:f>aol_eval!$I$3:$I$12</c:f>
              <c:numCache>
                <c:formatCode>General</c:formatCode>
                <c:ptCount val="10"/>
                <c:pt idx="0">
                  <c:v>118</c:v>
                </c:pt>
                <c:pt idx="1">
                  <c:v>125</c:v>
                </c:pt>
                <c:pt idx="2">
                  <c:v>205</c:v>
                </c:pt>
                <c:pt idx="3">
                  <c:v>205</c:v>
                </c:pt>
                <c:pt idx="4">
                  <c:v>216</c:v>
                </c:pt>
                <c:pt idx="5">
                  <c:v>214</c:v>
                </c:pt>
                <c:pt idx="6">
                  <c:v>214</c:v>
                </c:pt>
                <c:pt idx="7">
                  <c:v>264</c:v>
                </c:pt>
                <c:pt idx="8">
                  <c:v>199</c:v>
                </c:pt>
                <c:pt idx="9">
                  <c:v>286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D8B-4356-B9F1-A4F004F1D82C}"/>
            </c:ext>
          </c:extLst>
        </c:ser>
        <c:ser>
          <c:idx val="1"/>
          <c:order val="1"/>
          <c:tx>
            <c:v>2.AM(IM)_aol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3BD9-4015-9FC7-98DD01F07CE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BD9-4015-9FC7-98DD01F07CE8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BD9-4015-9FC7-98DD01F07CE8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BD9-4015-9FC7-98DD01F07CE8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BD9-4015-9FC7-98DD01F07CE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BD9-4015-9FC7-98DD01F07CE8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BD9-4015-9FC7-98DD01F07CE8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BD9-4015-9FC7-98DD01F07CE8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BD9-4015-9FC7-98DD01F07CE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BD9-4015-9FC7-98DD01F07CE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aol_eval!$J$15:$J$24</c:f>
              <c:numCache>
                <c:formatCode>0.00</c:formatCode>
                <c:ptCount val="10"/>
                <c:pt idx="0">
                  <c:v>0.95</c:v>
                </c:pt>
                <c:pt idx="1">
                  <c:v>0.98</c:v>
                </c:pt>
                <c:pt idx="2">
                  <c:v>0.99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</c:numCache>
            </c:numRef>
          </c:xVal>
          <c:yVal>
            <c:numRef>
              <c:f>aol_eval!$I$15:$I$24</c:f>
              <c:numCache>
                <c:formatCode>General</c:formatCode>
                <c:ptCount val="10"/>
                <c:pt idx="0">
                  <c:v>122</c:v>
                </c:pt>
                <c:pt idx="1">
                  <c:v>207</c:v>
                </c:pt>
                <c:pt idx="2">
                  <c:v>294</c:v>
                </c:pt>
                <c:pt idx="3">
                  <c:v>368</c:v>
                </c:pt>
                <c:pt idx="4">
                  <c:v>437</c:v>
                </c:pt>
                <c:pt idx="5">
                  <c:v>528</c:v>
                </c:pt>
                <c:pt idx="6">
                  <c:v>612</c:v>
                </c:pt>
                <c:pt idx="7">
                  <c:v>671</c:v>
                </c:pt>
                <c:pt idx="8">
                  <c:v>730</c:v>
                </c:pt>
                <c:pt idx="9">
                  <c:v>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D8B-4356-B9F1-A4F004F1D82C}"/>
            </c:ext>
          </c:extLst>
        </c:ser>
        <c:ser>
          <c:idx val="3"/>
          <c:order val="2"/>
          <c:tx>
            <c:v>4.CM(SM)_aol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aol_eval!$J$27:$J$36</c:f>
              <c:numCache>
                <c:formatCode>General</c:formatCode>
                <c:ptCount val="10"/>
                <c:pt idx="0">
                  <c:v>0.99</c:v>
                </c:pt>
                <c:pt idx="1">
                  <c:v>0.99</c:v>
                </c:pt>
                <c:pt idx="2">
                  <c:v>0.98899999999999999</c:v>
                </c:pt>
                <c:pt idx="3">
                  <c:v>0.98599999999999999</c:v>
                </c:pt>
                <c:pt idx="4">
                  <c:v>0.99</c:v>
                </c:pt>
                <c:pt idx="5">
                  <c:v>0.98299999999999998</c:v>
                </c:pt>
                <c:pt idx="6">
                  <c:v>0.99199999999999999</c:v>
                </c:pt>
                <c:pt idx="7">
                  <c:v>0.99299999999999999</c:v>
                </c:pt>
                <c:pt idx="8">
                  <c:v>0.99399999999999999</c:v>
                </c:pt>
                <c:pt idx="9">
                  <c:v>1.0009999999999999</c:v>
                </c:pt>
              </c:numCache>
            </c:numRef>
          </c:xVal>
          <c:yVal>
            <c:numRef>
              <c:f>aol_eval!$I$27:$I$36</c:f>
              <c:numCache>
                <c:formatCode>General</c:formatCode>
                <c:ptCount val="10"/>
                <c:pt idx="0">
                  <c:v>207</c:v>
                </c:pt>
                <c:pt idx="1">
                  <c:v>207</c:v>
                </c:pt>
                <c:pt idx="2">
                  <c:v>207</c:v>
                </c:pt>
                <c:pt idx="3">
                  <c:v>210</c:v>
                </c:pt>
                <c:pt idx="4">
                  <c:v>210</c:v>
                </c:pt>
                <c:pt idx="5">
                  <c:v>210</c:v>
                </c:pt>
                <c:pt idx="6">
                  <c:v>213</c:v>
                </c:pt>
                <c:pt idx="7">
                  <c:v>244</c:v>
                </c:pt>
                <c:pt idx="8">
                  <c:v>261</c:v>
                </c:pt>
                <c:pt idx="9">
                  <c:v>513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743-4AE9-866F-0D4DD419A3BD}"/>
            </c:ext>
          </c:extLst>
        </c:ser>
        <c:ser>
          <c:idx val="4"/>
          <c:order val="3"/>
          <c:tx>
            <c:v>5.AM(SM)_aol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aol_eval!$J$39:$J$48</c:f>
              <c:numCache>
                <c:formatCode>General</c:formatCode>
                <c:ptCount val="10"/>
                <c:pt idx="0">
                  <c:v>0.95199999999999996</c:v>
                </c:pt>
                <c:pt idx="1">
                  <c:v>0.98299999999999998</c:v>
                </c:pt>
                <c:pt idx="2">
                  <c:v>0.99099999999999999</c:v>
                </c:pt>
                <c:pt idx="3">
                  <c:v>0.997</c:v>
                </c:pt>
                <c:pt idx="4">
                  <c:v>0.998</c:v>
                </c:pt>
                <c:pt idx="5">
                  <c:v>0.998</c:v>
                </c:pt>
                <c:pt idx="6">
                  <c:v>1</c:v>
                </c:pt>
                <c:pt idx="7">
                  <c:v>1</c:v>
                </c:pt>
                <c:pt idx="8">
                  <c:v>0.999</c:v>
                </c:pt>
                <c:pt idx="9">
                  <c:v>1</c:v>
                </c:pt>
              </c:numCache>
            </c:numRef>
          </c:xVal>
          <c:yVal>
            <c:numRef>
              <c:f>aol_eval!$I$39:$I$48</c:f>
              <c:numCache>
                <c:formatCode>General</c:formatCode>
                <c:ptCount val="10"/>
                <c:pt idx="0">
                  <c:v>132</c:v>
                </c:pt>
                <c:pt idx="1">
                  <c:v>210</c:v>
                </c:pt>
                <c:pt idx="2">
                  <c:v>297</c:v>
                </c:pt>
                <c:pt idx="3">
                  <c:v>371</c:v>
                </c:pt>
                <c:pt idx="4">
                  <c:v>440</c:v>
                </c:pt>
                <c:pt idx="5">
                  <c:v>531</c:v>
                </c:pt>
                <c:pt idx="6">
                  <c:v>615</c:v>
                </c:pt>
                <c:pt idx="7">
                  <c:v>674</c:v>
                </c:pt>
                <c:pt idx="8">
                  <c:v>733</c:v>
                </c:pt>
                <c:pt idx="9">
                  <c:v>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EB3-4FF3-8D82-E90AE6F3F9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64400"/>
        <c:axId val="666365056"/>
      </c:scatterChart>
      <c:valAx>
        <c:axId val="666364400"/>
        <c:scaling>
          <c:orientation val="minMax"/>
          <c:max val="1.01"/>
          <c:min val="0.9400000000000000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5056"/>
        <c:crosses val="autoZero"/>
        <c:crossBetween val="midCat"/>
      </c:valAx>
      <c:valAx>
        <c:axId val="6663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4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0.30399999999999999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0.36899999999999999</c:v>
                </c:pt>
                <c:pt idx="7">
                  <c:v>0.30599999999999999</c:v>
                </c:pt>
                <c:pt idx="8">
                  <c:v>0.254</c:v>
                </c:pt>
              </c:numCache>
            </c:numRef>
          </c:xVal>
          <c:yVal>
            <c:numRef>
              <c:f>aal_eval!$J$3:$J$12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0.95699999999999996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0.95599999999999996</c:v>
                </c:pt>
                <c:pt idx="7">
                  <c:v>0.95699999999999996</c:v>
                </c:pt>
                <c:pt idx="8">
                  <c:v>0.94899999999999995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4009-42D8-84EE-D42BADFB30C5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009-42D8-84EE-D42BADFB30C5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4009-42D8-84EE-D42BADFB30C5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009-42D8-84EE-D42BADFB30C5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4009-42D8-84EE-D42BADFB30C5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009-42D8-84EE-D42BADFB30C5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4009-42D8-84EE-D42BADFB30C5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009-42D8-84EE-D42BADFB30C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b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4009-42D8-84EE-D42BADFB30C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aal_eval!$K$15:$K$24</c:f>
              <c:numCache>
                <c:formatCode>0.00</c:formatCode>
                <c:ptCount val="10"/>
                <c:pt idx="0">
                  <c:v>0</c:v>
                </c:pt>
                <c:pt idx="1">
                  <c:v>0.183</c:v>
                </c:pt>
                <c:pt idx="2">
                  <c:v>0.153</c:v>
                </c:pt>
                <c:pt idx="3">
                  <c:v>0.14599999999999999</c:v>
                </c:pt>
                <c:pt idx="4">
                  <c:v>0.13700000000000001</c:v>
                </c:pt>
                <c:pt idx="5">
                  <c:v>0.127</c:v>
                </c:pt>
                <c:pt idx="6">
                  <c:v>0.121</c:v>
                </c:pt>
                <c:pt idx="7">
                  <c:v>0.11700000000000001</c:v>
                </c:pt>
                <c:pt idx="8">
                  <c:v>0.115</c:v>
                </c:pt>
                <c:pt idx="9">
                  <c:v>0.114</c:v>
                </c:pt>
              </c:numCache>
            </c:numRef>
          </c:xVal>
          <c:yVal>
            <c:numRef>
              <c:f>aal_eval!$J$15:$J$24</c:f>
              <c:numCache>
                <c:formatCode>0.00</c:formatCode>
                <c:ptCount val="10"/>
                <c:pt idx="0">
                  <c:v>0</c:v>
                </c:pt>
                <c:pt idx="1">
                  <c:v>0.94699999999999995</c:v>
                </c:pt>
                <c:pt idx="2">
                  <c:v>0.94799999999999995</c:v>
                </c:pt>
                <c:pt idx="3">
                  <c:v>0.98699999999999999</c:v>
                </c:pt>
                <c:pt idx="4">
                  <c:v>0.98799999999999999</c:v>
                </c:pt>
                <c:pt idx="5">
                  <c:v>0.98899999999999999</c:v>
                </c:pt>
                <c:pt idx="6">
                  <c:v>0.99299999999999999</c:v>
                </c:pt>
                <c:pt idx="7">
                  <c:v>0.99199999999999999</c:v>
                </c:pt>
                <c:pt idx="8">
                  <c:v>1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4009-42D8-84EE-D42BADFB30C5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aal_eval!$K$27:$K$36</c:f>
              <c:numCache>
                <c:formatCode>General</c:formatCode>
                <c:ptCount val="10"/>
                <c:pt idx="0">
                  <c:v>0.33400000000000002</c:v>
                </c:pt>
                <c:pt idx="1">
                  <c:v>0.33400000000000002</c:v>
                </c:pt>
                <c:pt idx="2">
                  <c:v>0.32500000000000001</c:v>
                </c:pt>
                <c:pt idx="3">
                  <c:v>0.317</c:v>
                </c:pt>
                <c:pt idx="4">
                  <c:v>0.317</c:v>
                </c:pt>
                <c:pt idx="5">
                  <c:v>0.26600000000000001</c:v>
                </c:pt>
                <c:pt idx="6">
                  <c:v>0.254</c:v>
                </c:pt>
                <c:pt idx="7">
                  <c:v>0.21199999999999999</c:v>
                </c:pt>
                <c:pt idx="8">
                  <c:v>0.157</c:v>
                </c:pt>
                <c:pt idx="9">
                  <c:v>0.157</c:v>
                </c:pt>
              </c:numCache>
            </c:numRef>
          </c:xVal>
          <c:yVal>
            <c:numRef>
              <c:f>aal_eval!$J$27:$J$36</c:f>
              <c:numCache>
                <c:formatCode>General</c:formatCode>
                <c:ptCount val="10"/>
                <c:pt idx="0">
                  <c:v>0.97899999999999998</c:v>
                </c:pt>
                <c:pt idx="1">
                  <c:v>0.97799999999999998</c:v>
                </c:pt>
                <c:pt idx="2">
                  <c:v>0.97699999999999998</c:v>
                </c:pt>
                <c:pt idx="3">
                  <c:v>0.98099999999999998</c:v>
                </c:pt>
                <c:pt idx="4">
                  <c:v>0.98099999999999998</c:v>
                </c:pt>
                <c:pt idx="5">
                  <c:v>0.98599999999999999</c:v>
                </c:pt>
                <c:pt idx="6">
                  <c:v>0.99399999999999999</c:v>
                </c:pt>
                <c:pt idx="7">
                  <c:v>0.99399999999999999</c:v>
                </c:pt>
                <c:pt idx="8">
                  <c:v>0.995</c:v>
                </c:pt>
                <c:pt idx="9">
                  <c:v>0.999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F25-4587-82BE-F1524966E6BB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aal_eval!$K$39:$K$48</c:f>
              <c:numCache>
                <c:formatCode>General</c:formatCode>
                <c:ptCount val="10"/>
                <c:pt idx="0">
                  <c:v>0.33300000000000002</c:v>
                </c:pt>
                <c:pt idx="1">
                  <c:v>0.23499999999999999</c:v>
                </c:pt>
                <c:pt idx="2">
                  <c:v>0.19500000000000001</c:v>
                </c:pt>
                <c:pt idx="3">
                  <c:v>0.16400000000000001</c:v>
                </c:pt>
                <c:pt idx="4">
                  <c:v>0.14599999999999999</c:v>
                </c:pt>
                <c:pt idx="5">
                  <c:v>0.13500000000000001</c:v>
                </c:pt>
                <c:pt idx="6">
                  <c:v>0.13</c:v>
                </c:pt>
                <c:pt idx="7">
                  <c:v>0.128</c:v>
                </c:pt>
                <c:pt idx="8">
                  <c:v>0.126</c:v>
                </c:pt>
                <c:pt idx="9">
                  <c:v>9.9000000000000005E-2</c:v>
                </c:pt>
              </c:numCache>
            </c:numRef>
          </c:xVal>
          <c:yVal>
            <c:numRef>
              <c:f>aal_eval!$J$39:$J$48</c:f>
              <c:numCache>
                <c:formatCode>General</c:formatCode>
                <c:ptCount val="10"/>
                <c:pt idx="0">
                  <c:v>0.94499999999999995</c:v>
                </c:pt>
                <c:pt idx="1">
                  <c:v>0.94699999999999995</c:v>
                </c:pt>
                <c:pt idx="2">
                  <c:v>0.94699999999999995</c:v>
                </c:pt>
                <c:pt idx="3">
                  <c:v>0.98799999999999999</c:v>
                </c:pt>
                <c:pt idx="4">
                  <c:v>0.98699999999999999</c:v>
                </c:pt>
                <c:pt idx="5">
                  <c:v>0.99199999999999999</c:v>
                </c:pt>
                <c:pt idx="6">
                  <c:v>0.99199999999999999</c:v>
                </c:pt>
                <c:pt idx="7">
                  <c:v>0.99199999999999999</c:v>
                </c:pt>
                <c:pt idx="8">
                  <c:v>0.99199999999999999</c:v>
                </c:pt>
                <c:pt idx="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F25-4587-82BE-F1524966E6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05449088"/>
        <c:axId val="305442200"/>
      </c:scatterChart>
      <c:valAx>
        <c:axId val="305449088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>
              <a:glow>
                <a:schemeClr val="accent1">
                  <a:alpha val="40000"/>
                </a:schemeClr>
              </a:glow>
              <a:outerShdw blurRad="50800" dir="5400000" sx="1000" sy="1000" algn="ctr" rotWithShape="0">
                <a:srgbClr val="000000">
                  <a:alpha val="43137"/>
                </a:srgbClr>
              </a:outerShdw>
            </a:effectLst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2200"/>
        <c:crosses val="autoZero"/>
        <c:crossBetween val="midCat"/>
      </c:valAx>
      <c:valAx>
        <c:axId val="305442200"/>
        <c:scaling>
          <c:orientation val="minMax"/>
          <c:max val="1.01"/>
          <c:min val="0.94000000000000006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0544908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Precision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aal_eval!$K$3:$K$12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0.30399999999999999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0.36899999999999999</c:v>
                </c:pt>
                <c:pt idx="7">
                  <c:v>0.30599999999999999</c:v>
                </c:pt>
                <c:pt idx="8">
                  <c:v>0.254</c:v>
                </c:pt>
              </c:numCache>
            </c:numRef>
          </c:xVal>
          <c:yVal>
            <c:numRef>
              <c:f>aal_eval!$I$3:$I$12</c:f>
              <c:numCache>
                <c:formatCode>General</c:formatCode>
                <c:ptCount val="10"/>
                <c:pt idx="0">
                  <c:v>186</c:v>
                </c:pt>
                <c:pt idx="1">
                  <c:v>188</c:v>
                </c:pt>
                <c:pt idx="2">
                  <c:v>222</c:v>
                </c:pt>
                <c:pt idx="3">
                  <c:v>227</c:v>
                </c:pt>
                <c:pt idx="4">
                  <c:v>260</c:v>
                </c:pt>
                <c:pt idx="5">
                  <c:v>254</c:v>
                </c:pt>
                <c:pt idx="6">
                  <c:v>211</c:v>
                </c:pt>
                <c:pt idx="7">
                  <c:v>214</c:v>
                </c:pt>
                <c:pt idx="8">
                  <c:v>271</c:v>
                </c:pt>
                <c:pt idx="9">
                  <c:v>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3C8-4ECD-8010-046D69F84B59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C8-4ECD-8010-046D69F84B5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3C8-4ECD-8010-046D69F84B59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C8-4ECD-8010-046D69F84B59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3C8-4ECD-8010-046D69F84B59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C8-4ECD-8010-046D69F84B5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3C8-4ECD-8010-046D69F84B59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C8-4ECD-8010-046D69F84B59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3C8-4ECD-8010-046D69F84B5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aal_eval!$K$15:$K$24</c:f>
              <c:numCache>
                <c:formatCode>0.00</c:formatCode>
                <c:ptCount val="10"/>
                <c:pt idx="0">
                  <c:v>0</c:v>
                </c:pt>
                <c:pt idx="1">
                  <c:v>0.183</c:v>
                </c:pt>
                <c:pt idx="2">
                  <c:v>0.153</c:v>
                </c:pt>
                <c:pt idx="3">
                  <c:v>0.14599999999999999</c:v>
                </c:pt>
                <c:pt idx="4">
                  <c:v>0.13700000000000001</c:v>
                </c:pt>
                <c:pt idx="5">
                  <c:v>0.127</c:v>
                </c:pt>
                <c:pt idx="6">
                  <c:v>0.121</c:v>
                </c:pt>
                <c:pt idx="7">
                  <c:v>0.11700000000000001</c:v>
                </c:pt>
                <c:pt idx="8">
                  <c:v>0.115</c:v>
                </c:pt>
                <c:pt idx="9">
                  <c:v>0.114</c:v>
                </c:pt>
              </c:numCache>
            </c:numRef>
          </c:xVal>
          <c:yVal>
            <c:numRef>
              <c:f>aal_eval!$I$15:$I$24</c:f>
              <c:numCache>
                <c:formatCode>General</c:formatCode>
                <c:ptCount val="10"/>
                <c:pt idx="0">
                  <c:v>122</c:v>
                </c:pt>
                <c:pt idx="1">
                  <c:v>207</c:v>
                </c:pt>
                <c:pt idx="2">
                  <c:v>294</c:v>
                </c:pt>
                <c:pt idx="3">
                  <c:v>368</c:v>
                </c:pt>
                <c:pt idx="4">
                  <c:v>437</c:v>
                </c:pt>
                <c:pt idx="5">
                  <c:v>528</c:v>
                </c:pt>
                <c:pt idx="6">
                  <c:v>612</c:v>
                </c:pt>
                <c:pt idx="7">
                  <c:v>671</c:v>
                </c:pt>
                <c:pt idx="8">
                  <c:v>730</c:v>
                </c:pt>
                <c:pt idx="9">
                  <c:v>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D3C8-4ECD-8010-046D69F84B59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aal_eval!$K$27:$K$36</c:f>
              <c:numCache>
                <c:formatCode>General</c:formatCode>
                <c:ptCount val="10"/>
                <c:pt idx="0">
                  <c:v>0.33400000000000002</c:v>
                </c:pt>
                <c:pt idx="1">
                  <c:v>0.33400000000000002</c:v>
                </c:pt>
                <c:pt idx="2">
                  <c:v>0.32500000000000001</c:v>
                </c:pt>
                <c:pt idx="3">
                  <c:v>0.317</c:v>
                </c:pt>
                <c:pt idx="4">
                  <c:v>0.317</c:v>
                </c:pt>
                <c:pt idx="5">
                  <c:v>0.26600000000000001</c:v>
                </c:pt>
                <c:pt idx="6">
                  <c:v>0.254</c:v>
                </c:pt>
                <c:pt idx="7">
                  <c:v>0.21199999999999999</c:v>
                </c:pt>
                <c:pt idx="8">
                  <c:v>0.157</c:v>
                </c:pt>
                <c:pt idx="9">
                  <c:v>0.157</c:v>
                </c:pt>
              </c:numCache>
            </c:numRef>
          </c:xVal>
          <c:yVal>
            <c:numRef>
              <c:f>aal_eval!$I$27:$I$36</c:f>
              <c:numCache>
                <c:formatCode>General</c:formatCode>
                <c:ptCount val="10"/>
                <c:pt idx="0">
                  <c:v>303</c:v>
                </c:pt>
                <c:pt idx="1">
                  <c:v>303</c:v>
                </c:pt>
                <c:pt idx="2">
                  <c:v>306</c:v>
                </c:pt>
                <c:pt idx="3">
                  <c:v>309</c:v>
                </c:pt>
                <c:pt idx="4">
                  <c:v>309</c:v>
                </c:pt>
                <c:pt idx="5">
                  <c:v>363</c:v>
                </c:pt>
                <c:pt idx="6">
                  <c:v>390</c:v>
                </c:pt>
                <c:pt idx="7">
                  <c:v>499</c:v>
                </c:pt>
                <c:pt idx="8">
                  <c:v>757</c:v>
                </c:pt>
                <c:pt idx="9">
                  <c:v>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09C1-496B-AD6C-2D91E40B6D67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aal_eval!$K$39:$K$48</c:f>
              <c:numCache>
                <c:formatCode>General</c:formatCode>
                <c:ptCount val="10"/>
                <c:pt idx="0">
                  <c:v>0.33300000000000002</c:v>
                </c:pt>
                <c:pt idx="1">
                  <c:v>0.23499999999999999</c:v>
                </c:pt>
                <c:pt idx="2">
                  <c:v>0.19500000000000001</c:v>
                </c:pt>
                <c:pt idx="3">
                  <c:v>0.16400000000000001</c:v>
                </c:pt>
                <c:pt idx="4">
                  <c:v>0.14599999999999999</c:v>
                </c:pt>
                <c:pt idx="5">
                  <c:v>0.13500000000000001</c:v>
                </c:pt>
                <c:pt idx="6">
                  <c:v>0.13</c:v>
                </c:pt>
                <c:pt idx="7">
                  <c:v>0.128</c:v>
                </c:pt>
                <c:pt idx="8">
                  <c:v>0.126</c:v>
                </c:pt>
                <c:pt idx="9">
                  <c:v>9.9000000000000005E-2</c:v>
                </c:pt>
              </c:numCache>
            </c:numRef>
          </c:xVal>
          <c:yVal>
            <c:numRef>
              <c:f>aal_eval!$I$39:$I$48</c:f>
              <c:numCache>
                <c:formatCode>General</c:formatCode>
                <c:ptCount val="10"/>
                <c:pt idx="0">
                  <c:v>132</c:v>
                </c:pt>
                <c:pt idx="1">
                  <c:v>210</c:v>
                </c:pt>
                <c:pt idx="2">
                  <c:v>297</c:v>
                </c:pt>
                <c:pt idx="3">
                  <c:v>371</c:v>
                </c:pt>
                <c:pt idx="4">
                  <c:v>440</c:v>
                </c:pt>
                <c:pt idx="5">
                  <c:v>531</c:v>
                </c:pt>
                <c:pt idx="6">
                  <c:v>615</c:v>
                </c:pt>
                <c:pt idx="7">
                  <c:v>674</c:v>
                </c:pt>
                <c:pt idx="8">
                  <c:v>733</c:v>
                </c:pt>
                <c:pt idx="9">
                  <c:v>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9C1-496B-AD6C-2D91E40B6D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36095192"/>
        <c:axId val="536094864"/>
      </c:scatterChart>
      <c:valAx>
        <c:axId val="536095192"/>
        <c:scaling>
          <c:orientation val="minMax"/>
          <c:min val="5.000000000000001E-2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precision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4864"/>
        <c:crosses val="autoZero"/>
        <c:crossBetween val="midCat"/>
      </c:valAx>
      <c:valAx>
        <c:axId val="536094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6095192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Size - Racall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175958836069342"/>
          <c:y val="0.1840143260240869"/>
          <c:w val="0.68575901583721"/>
          <c:h val="0.59568789487686036"/>
        </c:manualLayout>
      </c:layout>
      <c:scatterChart>
        <c:scatterStyle val="lineMarker"/>
        <c:varyColors val="0"/>
        <c:ser>
          <c:idx val="0"/>
          <c:order val="0"/>
          <c:tx>
            <c:v>1.CM(IM)_aal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tx1"/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aal_eval!$J$3:$J$12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0.95699999999999996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0.95599999999999996</c:v>
                </c:pt>
                <c:pt idx="7">
                  <c:v>0.95699999999999996</c:v>
                </c:pt>
                <c:pt idx="8">
                  <c:v>0.94899999999999995</c:v>
                </c:pt>
              </c:numCache>
            </c:numRef>
          </c:xVal>
          <c:yVal>
            <c:numRef>
              <c:f>aal_eval!$I$3:$I$12</c:f>
              <c:numCache>
                <c:formatCode>General</c:formatCode>
                <c:ptCount val="10"/>
                <c:pt idx="0">
                  <c:v>186</c:v>
                </c:pt>
                <c:pt idx="1">
                  <c:v>188</c:v>
                </c:pt>
                <c:pt idx="2">
                  <c:v>222</c:v>
                </c:pt>
                <c:pt idx="3">
                  <c:v>227</c:v>
                </c:pt>
                <c:pt idx="4">
                  <c:v>260</c:v>
                </c:pt>
                <c:pt idx="5">
                  <c:v>254</c:v>
                </c:pt>
                <c:pt idx="6">
                  <c:v>211</c:v>
                </c:pt>
                <c:pt idx="7">
                  <c:v>214</c:v>
                </c:pt>
                <c:pt idx="8">
                  <c:v>271</c:v>
                </c:pt>
                <c:pt idx="9">
                  <c:v>504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F4-4BA5-A473-4386466EF0D6}"/>
            </c:ext>
          </c:extLst>
        </c:ser>
        <c:ser>
          <c:idx val="1"/>
          <c:order val="1"/>
          <c:tx>
            <c:v>2.AM(IM)_aal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12700">
                <a:solidFill>
                  <a:schemeClr val="tx1"/>
                </a:solidFill>
              </a:ln>
              <a:effectLst/>
            </c:spPr>
          </c:marker>
          <c:dLbls>
            <c:dLbl>
              <c:idx val="0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F4-4BA5-A473-4386466EF0D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36F4-4BA5-A473-4386466EF0D6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F4-4BA5-A473-4386466EF0D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36F4-4BA5-A473-4386466EF0D6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F4-4BA5-A473-4386466EF0D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6F4-4BA5-A473-4386466EF0D6}"/>
                </c:ext>
              </c:extLst>
            </c:dLbl>
            <c:dLbl>
              <c:idx val="6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F4-4BA5-A473-4386466EF0D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6F4-4BA5-A473-4386466EF0D6}"/>
                </c:ext>
              </c:extLst>
            </c:dLbl>
            <c:dLbl>
              <c:idx val="8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F4-4BA5-A473-4386466EF0D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endParaRPr lang="en-US"/>
                  </a:p>
                </c:rich>
              </c:tx>
              <c:dLblPos val="l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6F4-4BA5-A473-4386466EF0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0"/>
              </c:ext>
            </c:extLst>
          </c:dLbls>
          <c:xVal>
            <c:numRef>
              <c:f>aal_eval!$J$15:$J$24</c:f>
              <c:numCache>
                <c:formatCode>0.00</c:formatCode>
                <c:ptCount val="10"/>
                <c:pt idx="0">
                  <c:v>0</c:v>
                </c:pt>
                <c:pt idx="1">
                  <c:v>0.94699999999999995</c:v>
                </c:pt>
                <c:pt idx="2">
                  <c:v>0.94799999999999995</c:v>
                </c:pt>
                <c:pt idx="3">
                  <c:v>0.98699999999999999</c:v>
                </c:pt>
                <c:pt idx="4">
                  <c:v>0.98799999999999999</c:v>
                </c:pt>
                <c:pt idx="5">
                  <c:v>0.98899999999999999</c:v>
                </c:pt>
                <c:pt idx="6">
                  <c:v>0.99299999999999999</c:v>
                </c:pt>
                <c:pt idx="7">
                  <c:v>0.99199999999999999</c:v>
                </c:pt>
                <c:pt idx="8">
                  <c:v>1</c:v>
                </c:pt>
                <c:pt idx="9">
                  <c:v>1</c:v>
                </c:pt>
              </c:numCache>
            </c:numRef>
          </c:xVal>
          <c:yVal>
            <c:numRef>
              <c:f>aal_eval!$I$15:$I$24</c:f>
              <c:numCache>
                <c:formatCode>General</c:formatCode>
                <c:ptCount val="10"/>
                <c:pt idx="0">
                  <c:v>122</c:v>
                </c:pt>
                <c:pt idx="1">
                  <c:v>207</c:v>
                </c:pt>
                <c:pt idx="2">
                  <c:v>294</c:v>
                </c:pt>
                <c:pt idx="3">
                  <c:v>368</c:v>
                </c:pt>
                <c:pt idx="4">
                  <c:v>437</c:v>
                </c:pt>
                <c:pt idx="5">
                  <c:v>528</c:v>
                </c:pt>
                <c:pt idx="6">
                  <c:v>612</c:v>
                </c:pt>
                <c:pt idx="7">
                  <c:v>671</c:v>
                </c:pt>
                <c:pt idx="8">
                  <c:v>730</c:v>
                </c:pt>
                <c:pt idx="9">
                  <c:v>751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36F4-4BA5-A473-4386466EF0D6}"/>
            </c:ext>
          </c:extLst>
        </c:ser>
        <c:ser>
          <c:idx val="2"/>
          <c:order val="2"/>
          <c:tx>
            <c:v>3.CM(SM)_aal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aal_eval!$J$27:$J$36</c:f>
              <c:numCache>
                <c:formatCode>General</c:formatCode>
                <c:ptCount val="10"/>
                <c:pt idx="0">
                  <c:v>0.97899999999999998</c:v>
                </c:pt>
                <c:pt idx="1">
                  <c:v>0.97799999999999998</c:v>
                </c:pt>
                <c:pt idx="2">
                  <c:v>0.97699999999999998</c:v>
                </c:pt>
                <c:pt idx="3">
                  <c:v>0.98099999999999998</c:v>
                </c:pt>
                <c:pt idx="4">
                  <c:v>0.98099999999999998</c:v>
                </c:pt>
                <c:pt idx="5">
                  <c:v>0.98599999999999999</c:v>
                </c:pt>
                <c:pt idx="6">
                  <c:v>0.99399999999999999</c:v>
                </c:pt>
                <c:pt idx="7">
                  <c:v>0.99399999999999999</c:v>
                </c:pt>
                <c:pt idx="8">
                  <c:v>0.995</c:v>
                </c:pt>
                <c:pt idx="9">
                  <c:v>0.999</c:v>
                </c:pt>
              </c:numCache>
            </c:numRef>
          </c:xVal>
          <c:yVal>
            <c:numRef>
              <c:f>aal_eval!$I$27:$I$36</c:f>
              <c:numCache>
                <c:formatCode>General</c:formatCode>
                <c:ptCount val="10"/>
                <c:pt idx="0">
                  <c:v>303</c:v>
                </c:pt>
                <c:pt idx="1">
                  <c:v>303</c:v>
                </c:pt>
                <c:pt idx="2">
                  <c:v>306</c:v>
                </c:pt>
                <c:pt idx="3">
                  <c:v>309</c:v>
                </c:pt>
                <c:pt idx="4">
                  <c:v>309</c:v>
                </c:pt>
                <c:pt idx="5">
                  <c:v>363</c:v>
                </c:pt>
                <c:pt idx="6">
                  <c:v>390</c:v>
                </c:pt>
                <c:pt idx="7">
                  <c:v>499</c:v>
                </c:pt>
                <c:pt idx="8">
                  <c:v>757</c:v>
                </c:pt>
                <c:pt idx="9">
                  <c:v>757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C32-4CB7-980D-AA0F245A1E57}"/>
            </c:ext>
          </c:extLst>
        </c:ser>
        <c:ser>
          <c:idx val="3"/>
          <c:order val="3"/>
          <c:tx>
            <c:v>4.AM(SM)_aal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aal_eval!$J$39:$J$48</c:f>
              <c:numCache>
                <c:formatCode>General</c:formatCode>
                <c:ptCount val="10"/>
                <c:pt idx="0">
                  <c:v>0.94499999999999995</c:v>
                </c:pt>
                <c:pt idx="1">
                  <c:v>0.94699999999999995</c:v>
                </c:pt>
                <c:pt idx="2">
                  <c:v>0.94699999999999995</c:v>
                </c:pt>
                <c:pt idx="3">
                  <c:v>0.98799999999999999</c:v>
                </c:pt>
                <c:pt idx="4">
                  <c:v>0.98699999999999999</c:v>
                </c:pt>
                <c:pt idx="5">
                  <c:v>0.99199999999999999</c:v>
                </c:pt>
                <c:pt idx="6">
                  <c:v>0.99199999999999999</c:v>
                </c:pt>
                <c:pt idx="7">
                  <c:v>0.99199999999999999</c:v>
                </c:pt>
                <c:pt idx="8">
                  <c:v>0.99199999999999999</c:v>
                </c:pt>
                <c:pt idx="9">
                  <c:v>1</c:v>
                </c:pt>
              </c:numCache>
            </c:numRef>
          </c:xVal>
          <c:yVal>
            <c:numRef>
              <c:f>aal_eval!$I$39:$I$48</c:f>
              <c:numCache>
                <c:formatCode>General</c:formatCode>
                <c:ptCount val="10"/>
                <c:pt idx="0">
                  <c:v>132</c:v>
                </c:pt>
                <c:pt idx="1">
                  <c:v>210</c:v>
                </c:pt>
                <c:pt idx="2">
                  <c:v>297</c:v>
                </c:pt>
                <c:pt idx="3">
                  <c:v>371</c:v>
                </c:pt>
                <c:pt idx="4">
                  <c:v>440</c:v>
                </c:pt>
                <c:pt idx="5">
                  <c:v>531</c:v>
                </c:pt>
                <c:pt idx="6">
                  <c:v>615</c:v>
                </c:pt>
                <c:pt idx="7">
                  <c:v>674</c:v>
                </c:pt>
                <c:pt idx="8">
                  <c:v>733</c:v>
                </c:pt>
                <c:pt idx="9">
                  <c:v>753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C32-4CB7-980D-AA0F245A1E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6364400"/>
        <c:axId val="666365056"/>
      </c:scatterChart>
      <c:valAx>
        <c:axId val="666364400"/>
        <c:scaling>
          <c:orientation val="minMax"/>
          <c:max val="1.01"/>
          <c:min val="0.94000000000000006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recall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5056"/>
        <c:crosses val="autoZero"/>
        <c:crossBetween val="midCat"/>
      </c:valAx>
      <c:valAx>
        <c:axId val="666365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size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6636440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1793</xdr:colOff>
      <xdr:row>2</xdr:row>
      <xdr:rowOff>27174</xdr:rowOff>
    </xdr:from>
    <xdr:to>
      <xdr:col>20</xdr:col>
      <xdr:colOff>9525</xdr:colOff>
      <xdr:row>15</xdr:row>
      <xdr:rowOff>182095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FE71CAE-BC42-464E-B5C5-B12F6EDB3D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4603</xdr:colOff>
      <xdr:row>16</xdr:row>
      <xdr:rowOff>112787</xdr:rowOff>
    </xdr:from>
    <xdr:to>
      <xdr:col>19</xdr:col>
      <xdr:colOff>1020535</xdr:colOff>
      <xdr:row>30</xdr:row>
      <xdr:rowOff>66675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DAE2C9C-0E02-4B21-B21D-7515B1C95D5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7450</xdr:rowOff>
    </xdr:from>
    <xdr:to>
      <xdr:col>20</xdr:col>
      <xdr:colOff>19050</xdr:colOff>
      <xdr:row>45</xdr:row>
      <xdr:rowOff>52667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9A14C04A-67BB-4DAD-8A50-5C9FB170ADE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1793</xdr:colOff>
      <xdr:row>2</xdr:row>
      <xdr:rowOff>27174</xdr:rowOff>
    </xdr:from>
    <xdr:to>
      <xdr:col>20</xdr:col>
      <xdr:colOff>9525</xdr:colOff>
      <xdr:row>15</xdr:row>
      <xdr:rowOff>182095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ECA24C8-4072-49E6-B9D8-9C0CD1FA707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4603</xdr:colOff>
      <xdr:row>16</xdr:row>
      <xdr:rowOff>179462</xdr:rowOff>
    </xdr:from>
    <xdr:to>
      <xdr:col>20</xdr:col>
      <xdr:colOff>0</xdr:colOff>
      <xdr:row>30</xdr:row>
      <xdr:rowOff>133350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37A1EBBD-AD52-4F34-9D26-80E296A082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0</xdr:colOff>
      <xdr:row>31</xdr:row>
      <xdr:rowOff>159850</xdr:rowOff>
    </xdr:from>
    <xdr:to>
      <xdr:col>20</xdr:col>
      <xdr:colOff>19050</xdr:colOff>
      <xdr:row>45</xdr:row>
      <xdr:rowOff>14567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4CB452C6-7534-469C-99ED-3B5423F27B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6"/>
  <sheetViews>
    <sheetView tabSelected="1" zoomScale="70" zoomScaleNormal="70" workbookViewId="0">
      <pane ySplit="1" topLeftCell="A2" activePane="bottomLeft" state="frozen"/>
      <selection pane="bottomLeft" activeCell="J52" sqref="J52:K52"/>
    </sheetView>
  </sheetViews>
  <sheetFormatPr defaultRowHeight="15" x14ac:dyDescent="0.25"/>
  <cols>
    <col min="1" max="1" width="19.5703125" customWidth="1"/>
    <col min="12" max="12" width="4.5703125" customWidth="1"/>
    <col min="17" max="17" width="16" customWidth="1"/>
    <col min="18" max="18" width="14.28515625" customWidth="1"/>
    <col min="19" max="19" width="16.5703125" customWidth="1"/>
    <col min="20" max="20" width="15.710937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95</v>
      </c>
    </row>
    <row r="2" spans="1:14" x14ac:dyDescent="0.25">
      <c r="A2" s="1" t="s">
        <v>72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5">
      <c r="A3" t="s">
        <v>30</v>
      </c>
      <c r="B3" t="s">
        <v>12</v>
      </c>
      <c r="C3" t="s">
        <v>35</v>
      </c>
      <c r="D3" t="s">
        <v>31</v>
      </c>
      <c r="E3" t="s">
        <v>34</v>
      </c>
      <c r="F3">
        <v>20</v>
      </c>
      <c r="G3">
        <v>32</v>
      </c>
      <c r="H3">
        <v>66</v>
      </c>
      <c r="I3">
        <v>118</v>
      </c>
      <c r="J3" s="4">
        <v>0</v>
      </c>
      <c r="K3" s="4">
        <v>0</v>
      </c>
    </row>
    <row r="4" spans="1:14" x14ac:dyDescent="0.25">
      <c r="A4" t="s">
        <v>28</v>
      </c>
      <c r="B4" t="s">
        <v>12</v>
      </c>
      <c r="C4" t="s">
        <v>35</v>
      </c>
      <c r="D4" t="s">
        <v>29</v>
      </c>
      <c r="E4" t="s">
        <v>34</v>
      </c>
      <c r="F4">
        <v>21</v>
      </c>
      <c r="G4">
        <v>34</v>
      </c>
      <c r="H4">
        <v>70</v>
      </c>
      <c r="I4">
        <v>125</v>
      </c>
      <c r="J4" s="4">
        <v>0</v>
      </c>
      <c r="K4" s="4">
        <v>0</v>
      </c>
    </row>
    <row r="5" spans="1:14" x14ac:dyDescent="0.25">
      <c r="A5" t="s">
        <v>26</v>
      </c>
      <c r="B5" t="s">
        <v>12</v>
      </c>
      <c r="C5" t="s">
        <v>35</v>
      </c>
      <c r="D5" t="s">
        <v>27</v>
      </c>
      <c r="E5" t="s">
        <v>34</v>
      </c>
      <c r="F5">
        <v>36</v>
      </c>
      <c r="G5">
        <v>53</v>
      </c>
      <c r="H5">
        <v>116</v>
      </c>
      <c r="I5">
        <v>205</v>
      </c>
      <c r="J5" s="4">
        <v>0.95</v>
      </c>
      <c r="K5" s="4">
        <v>0.30099999999999999</v>
      </c>
    </row>
    <row r="6" spans="1:14" x14ac:dyDescent="0.25">
      <c r="A6" t="s">
        <v>24</v>
      </c>
      <c r="B6" t="s">
        <v>12</v>
      </c>
      <c r="C6" t="s">
        <v>35</v>
      </c>
      <c r="D6" t="s">
        <v>25</v>
      </c>
      <c r="E6" t="s">
        <v>34</v>
      </c>
      <c r="F6">
        <v>36</v>
      </c>
      <c r="G6">
        <v>53</v>
      </c>
      <c r="H6">
        <v>116</v>
      </c>
      <c r="I6">
        <v>205</v>
      </c>
      <c r="J6" s="4">
        <v>0.95</v>
      </c>
      <c r="K6" s="4">
        <v>0.30099999999999999</v>
      </c>
    </row>
    <row r="7" spans="1:14" x14ac:dyDescent="0.25">
      <c r="A7" t="s">
        <v>22</v>
      </c>
      <c r="B7" t="s">
        <v>12</v>
      </c>
      <c r="C7" t="s">
        <v>35</v>
      </c>
      <c r="D7" t="s">
        <v>23</v>
      </c>
      <c r="E7" t="s">
        <v>34</v>
      </c>
      <c r="F7">
        <v>38</v>
      </c>
      <c r="G7">
        <v>56</v>
      </c>
      <c r="H7">
        <v>122</v>
      </c>
      <c r="I7">
        <v>216</v>
      </c>
      <c r="J7" s="4">
        <v>0.95</v>
      </c>
      <c r="K7" s="4">
        <v>0.29499999999999998</v>
      </c>
    </row>
    <row r="8" spans="1:14" x14ac:dyDescent="0.25">
      <c r="A8" t="s">
        <v>20</v>
      </c>
      <c r="B8" t="s">
        <v>12</v>
      </c>
      <c r="C8" t="s">
        <v>35</v>
      </c>
      <c r="D8" t="s">
        <v>21</v>
      </c>
      <c r="E8" t="s">
        <v>34</v>
      </c>
      <c r="F8">
        <v>36</v>
      </c>
      <c r="G8">
        <v>58</v>
      </c>
      <c r="H8">
        <v>120</v>
      </c>
      <c r="I8">
        <v>214</v>
      </c>
      <c r="J8" s="4">
        <v>0.95</v>
      </c>
      <c r="K8" s="4">
        <v>0.3</v>
      </c>
    </row>
    <row r="9" spans="1:14" x14ac:dyDescent="0.25">
      <c r="A9" t="s">
        <v>18</v>
      </c>
      <c r="B9" t="s">
        <v>12</v>
      </c>
      <c r="C9" t="s">
        <v>35</v>
      </c>
      <c r="D9" t="s">
        <v>19</v>
      </c>
      <c r="E9" t="s">
        <v>34</v>
      </c>
      <c r="F9">
        <v>36</v>
      </c>
      <c r="G9">
        <v>58</v>
      </c>
      <c r="H9">
        <v>120</v>
      </c>
      <c r="I9">
        <v>214</v>
      </c>
      <c r="J9" s="4">
        <v>0.95</v>
      </c>
      <c r="K9" s="4">
        <v>0.3</v>
      </c>
    </row>
    <row r="10" spans="1:14" x14ac:dyDescent="0.25">
      <c r="A10" t="s">
        <v>16</v>
      </c>
      <c r="B10" t="s">
        <v>12</v>
      </c>
      <c r="C10" t="s">
        <v>35</v>
      </c>
      <c r="D10" t="s">
        <v>17</v>
      </c>
      <c r="E10" t="s">
        <v>34</v>
      </c>
      <c r="F10">
        <v>44</v>
      </c>
      <c r="G10">
        <v>72</v>
      </c>
      <c r="H10">
        <v>148</v>
      </c>
      <c r="I10">
        <v>264</v>
      </c>
      <c r="J10" s="4">
        <v>0.95</v>
      </c>
      <c r="K10" s="4">
        <v>0.27600000000000002</v>
      </c>
    </row>
    <row r="11" spans="1:14" x14ac:dyDescent="0.25">
      <c r="A11" t="s">
        <v>14</v>
      </c>
      <c r="B11" t="s">
        <v>12</v>
      </c>
      <c r="C11" t="s">
        <v>35</v>
      </c>
      <c r="D11" t="s">
        <v>15</v>
      </c>
      <c r="E11" t="s">
        <v>34</v>
      </c>
      <c r="F11">
        <v>34</v>
      </c>
      <c r="G11">
        <v>53</v>
      </c>
      <c r="H11">
        <v>112</v>
      </c>
      <c r="I11">
        <v>199</v>
      </c>
      <c r="J11" s="4">
        <v>0.95</v>
      </c>
      <c r="K11" s="4">
        <v>0.35</v>
      </c>
    </row>
    <row r="12" spans="1:14" x14ac:dyDescent="0.25">
      <c r="A12" t="s">
        <v>11</v>
      </c>
      <c r="B12" t="s">
        <v>12</v>
      </c>
      <c r="C12" t="s">
        <v>35</v>
      </c>
      <c r="D12" t="s">
        <v>13</v>
      </c>
      <c r="E12" t="s">
        <v>34</v>
      </c>
      <c r="F12">
        <v>46</v>
      </c>
      <c r="G12">
        <v>78</v>
      </c>
      <c r="H12">
        <v>162</v>
      </c>
      <c r="I12">
        <v>286</v>
      </c>
      <c r="J12" s="4">
        <v>1</v>
      </c>
      <c r="K12" s="4">
        <v>9.1999999999999998E-2</v>
      </c>
    </row>
    <row r="13" spans="1:14" x14ac:dyDescent="0.25">
      <c r="A13" t="s">
        <v>68</v>
      </c>
      <c r="I13">
        <f>AVERAGE(I3:I12)</f>
        <v>204.6</v>
      </c>
      <c r="J13">
        <f t="shared" ref="J13:K13" si="0">AVERAGE(J3:J12)</f>
        <v>0.76500000000000001</v>
      </c>
      <c r="K13">
        <f t="shared" si="0"/>
        <v>0.22150000000000003</v>
      </c>
    </row>
    <row r="14" spans="1:14" x14ac:dyDescent="0.25">
      <c r="A14" s="1" t="s">
        <v>73</v>
      </c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t="s">
        <v>36</v>
      </c>
      <c r="B15" t="s">
        <v>32</v>
      </c>
      <c r="C15" t="s">
        <v>37</v>
      </c>
      <c r="D15" t="s">
        <v>38</v>
      </c>
      <c r="E15" t="s">
        <v>34</v>
      </c>
      <c r="F15">
        <v>18</v>
      </c>
      <c r="G15">
        <v>34</v>
      </c>
      <c r="H15">
        <v>70</v>
      </c>
      <c r="I15">
        <v>122</v>
      </c>
      <c r="J15" s="4">
        <v>0.95</v>
      </c>
      <c r="K15" s="4">
        <v>0.33900000000000002</v>
      </c>
      <c r="L15">
        <v>8</v>
      </c>
    </row>
    <row r="16" spans="1:14" x14ac:dyDescent="0.25">
      <c r="A16" t="s">
        <v>39</v>
      </c>
      <c r="B16" t="s">
        <v>32</v>
      </c>
      <c r="C16" t="s">
        <v>37</v>
      </c>
      <c r="D16" t="s">
        <v>40</v>
      </c>
      <c r="E16" t="s">
        <v>34</v>
      </c>
      <c r="F16">
        <v>25</v>
      </c>
      <c r="G16">
        <v>60</v>
      </c>
      <c r="H16">
        <v>122</v>
      </c>
      <c r="I16">
        <v>207</v>
      </c>
      <c r="J16" s="4">
        <v>0.98</v>
      </c>
      <c r="K16" s="4">
        <v>0.23899999999999999</v>
      </c>
      <c r="L16">
        <v>7</v>
      </c>
    </row>
    <row r="17" spans="1:12" x14ac:dyDescent="0.25">
      <c r="A17" t="s">
        <v>41</v>
      </c>
      <c r="B17" t="s">
        <v>32</v>
      </c>
      <c r="C17" t="s">
        <v>37</v>
      </c>
      <c r="D17" t="s">
        <v>42</v>
      </c>
      <c r="E17" t="s">
        <v>34</v>
      </c>
      <c r="F17">
        <v>31</v>
      </c>
      <c r="G17">
        <v>87</v>
      </c>
      <c r="H17">
        <v>176</v>
      </c>
      <c r="I17">
        <v>294</v>
      </c>
      <c r="J17" s="4">
        <v>0.99</v>
      </c>
      <c r="K17" s="4">
        <v>0.191</v>
      </c>
      <c r="L17">
        <v>6</v>
      </c>
    </row>
    <row r="18" spans="1:12" x14ac:dyDescent="0.25">
      <c r="A18" t="s">
        <v>43</v>
      </c>
      <c r="B18" t="s">
        <v>32</v>
      </c>
      <c r="C18" t="s">
        <v>37</v>
      </c>
      <c r="D18" t="s">
        <v>44</v>
      </c>
      <c r="E18" t="s">
        <v>34</v>
      </c>
      <c r="F18">
        <v>36</v>
      </c>
      <c r="G18">
        <v>110</v>
      </c>
      <c r="H18">
        <v>222</v>
      </c>
      <c r="I18">
        <v>368</v>
      </c>
      <c r="J18" s="4">
        <v>1</v>
      </c>
      <c r="K18" s="4">
        <v>0.18099999999999999</v>
      </c>
      <c r="L18">
        <v>5</v>
      </c>
    </row>
    <row r="19" spans="1:12" x14ac:dyDescent="0.25">
      <c r="A19" t="s">
        <v>45</v>
      </c>
      <c r="B19" t="s">
        <v>32</v>
      </c>
      <c r="C19" t="s">
        <v>37</v>
      </c>
      <c r="D19" t="s">
        <v>46</v>
      </c>
      <c r="E19" t="s">
        <v>34</v>
      </c>
      <c r="F19">
        <v>42</v>
      </c>
      <c r="G19">
        <v>131</v>
      </c>
      <c r="H19">
        <v>264</v>
      </c>
      <c r="I19">
        <v>437</v>
      </c>
      <c r="J19" s="4">
        <v>1</v>
      </c>
      <c r="K19" s="4">
        <v>0.16700000000000001</v>
      </c>
      <c r="L19">
        <v>4</v>
      </c>
    </row>
    <row r="20" spans="1:12" x14ac:dyDescent="0.25">
      <c r="A20" t="s">
        <v>47</v>
      </c>
      <c r="B20" t="s">
        <v>32</v>
      </c>
      <c r="C20" t="s">
        <v>37</v>
      </c>
      <c r="D20" t="s">
        <v>48</v>
      </c>
      <c r="E20" t="s">
        <v>34</v>
      </c>
      <c r="F20">
        <v>49</v>
      </c>
      <c r="G20">
        <v>159</v>
      </c>
      <c r="H20">
        <v>320</v>
      </c>
      <c r="I20">
        <v>528</v>
      </c>
      <c r="J20" s="4">
        <v>1</v>
      </c>
      <c r="K20" s="4">
        <v>0.154</v>
      </c>
      <c r="L20">
        <v>3</v>
      </c>
    </row>
    <row r="21" spans="1:12" x14ac:dyDescent="0.25">
      <c r="A21" t="s">
        <v>49</v>
      </c>
      <c r="B21" t="s">
        <v>32</v>
      </c>
      <c r="C21" t="s">
        <v>37</v>
      </c>
      <c r="D21" t="s">
        <v>50</v>
      </c>
      <c r="E21" t="s">
        <v>34</v>
      </c>
      <c r="F21">
        <v>55</v>
      </c>
      <c r="G21">
        <v>185</v>
      </c>
      <c r="H21">
        <v>372</v>
      </c>
      <c r="I21">
        <v>612</v>
      </c>
      <c r="J21" s="4">
        <v>1</v>
      </c>
      <c r="K21" s="4">
        <v>0.14599999999999999</v>
      </c>
      <c r="L21">
        <v>2</v>
      </c>
    </row>
    <row r="22" spans="1:12" x14ac:dyDescent="0.25">
      <c r="A22" t="s">
        <v>51</v>
      </c>
      <c r="B22" t="s">
        <v>32</v>
      </c>
      <c r="C22" t="s">
        <v>37</v>
      </c>
      <c r="D22" t="s">
        <v>52</v>
      </c>
      <c r="E22" t="s">
        <v>34</v>
      </c>
      <c r="F22">
        <v>60</v>
      </c>
      <c r="G22">
        <v>203</v>
      </c>
      <c r="H22">
        <v>408</v>
      </c>
      <c r="I22">
        <v>671</v>
      </c>
      <c r="J22" s="4">
        <v>1</v>
      </c>
      <c r="K22" s="4">
        <v>0.14099999999999999</v>
      </c>
      <c r="L22">
        <v>1</v>
      </c>
    </row>
    <row r="23" spans="1:12" x14ac:dyDescent="0.25">
      <c r="A23" s="6" t="s">
        <v>53</v>
      </c>
      <c r="B23" s="6" t="s">
        <v>32</v>
      </c>
      <c r="C23" s="6" t="s">
        <v>37</v>
      </c>
      <c r="D23" s="6" t="s">
        <v>54</v>
      </c>
      <c r="E23" s="6" t="s">
        <v>34</v>
      </c>
      <c r="F23" s="6">
        <v>65</v>
      </c>
      <c r="G23" s="6">
        <v>221</v>
      </c>
      <c r="H23" s="6">
        <v>444</v>
      </c>
      <c r="I23" s="6">
        <v>730</v>
      </c>
      <c r="J23" s="8"/>
      <c r="K23" s="8"/>
    </row>
    <row r="24" spans="1:12" x14ac:dyDescent="0.25">
      <c r="A24" s="6" t="s">
        <v>55</v>
      </c>
      <c r="B24" s="6" t="s">
        <v>32</v>
      </c>
      <c r="C24" s="6" t="s">
        <v>37</v>
      </c>
      <c r="D24" s="6" t="s">
        <v>56</v>
      </c>
      <c r="E24" s="6" t="s">
        <v>34</v>
      </c>
      <c r="F24" s="6">
        <v>68</v>
      </c>
      <c r="G24" s="6">
        <v>227</v>
      </c>
      <c r="H24" s="6">
        <v>456</v>
      </c>
      <c r="I24" s="6">
        <v>751</v>
      </c>
      <c r="J24" s="8"/>
      <c r="K24" s="8"/>
    </row>
    <row r="25" spans="1:12" x14ac:dyDescent="0.25">
      <c r="A25" t="s">
        <v>68</v>
      </c>
      <c r="I25">
        <f>AVERAGE(I15:I24)</f>
        <v>472</v>
      </c>
      <c r="J25">
        <f t="shared" ref="J25" si="1">AVERAGE(J15:J24)</f>
        <v>0.99</v>
      </c>
      <c r="K25">
        <f t="shared" ref="K25" si="2">AVERAGE(K15:K24)</f>
        <v>0.19475000000000001</v>
      </c>
    </row>
    <row r="26" spans="1:12" x14ac:dyDescent="0.25">
      <c r="A26" s="1" t="s">
        <v>74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t="s">
        <v>57</v>
      </c>
      <c r="B27" t="s">
        <v>12</v>
      </c>
      <c r="C27" t="s">
        <v>58</v>
      </c>
      <c r="D27" t="s">
        <v>31</v>
      </c>
      <c r="E27" t="s">
        <v>34</v>
      </c>
      <c r="F27">
        <v>30</v>
      </c>
      <c r="G27">
        <v>59</v>
      </c>
      <c r="H27">
        <v>118</v>
      </c>
      <c r="I27">
        <v>207</v>
      </c>
      <c r="J27">
        <v>0.99</v>
      </c>
      <c r="K27">
        <v>0.34699999999999998</v>
      </c>
    </row>
    <row r="28" spans="1:12" x14ac:dyDescent="0.25">
      <c r="A28" t="s">
        <v>59</v>
      </c>
      <c r="B28" t="s">
        <v>12</v>
      </c>
      <c r="C28" t="s">
        <v>58</v>
      </c>
      <c r="D28" t="s">
        <v>29</v>
      </c>
      <c r="E28" t="s">
        <v>34</v>
      </c>
      <c r="F28">
        <v>30</v>
      </c>
      <c r="G28">
        <v>59</v>
      </c>
      <c r="H28">
        <v>118</v>
      </c>
      <c r="I28">
        <v>207</v>
      </c>
      <c r="J28">
        <v>0.99</v>
      </c>
      <c r="K28">
        <v>0.34699999999999998</v>
      </c>
    </row>
    <row r="29" spans="1:12" x14ac:dyDescent="0.25">
      <c r="A29" t="s">
        <v>60</v>
      </c>
      <c r="B29" t="s">
        <v>12</v>
      </c>
      <c r="C29" t="s">
        <v>58</v>
      </c>
      <c r="D29" t="s">
        <v>27</v>
      </c>
      <c r="E29" t="s">
        <v>34</v>
      </c>
      <c r="F29">
        <v>30</v>
      </c>
      <c r="G29">
        <v>59</v>
      </c>
      <c r="H29">
        <v>118</v>
      </c>
      <c r="I29">
        <v>207</v>
      </c>
      <c r="J29">
        <v>0.98899999999999999</v>
      </c>
      <c r="K29">
        <v>0.34699999999999998</v>
      </c>
    </row>
    <row r="30" spans="1:12" x14ac:dyDescent="0.25">
      <c r="A30" t="s">
        <v>61</v>
      </c>
      <c r="B30" t="s">
        <v>12</v>
      </c>
      <c r="C30" t="s">
        <v>58</v>
      </c>
      <c r="D30" t="s">
        <v>25</v>
      </c>
      <c r="E30" t="s">
        <v>34</v>
      </c>
      <c r="F30">
        <v>30</v>
      </c>
      <c r="G30">
        <v>60</v>
      </c>
      <c r="H30">
        <v>120</v>
      </c>
      <c r="I30">
        <v>210</v>
      </c>
      <c r="J30">
        <v>0.98599999999999999</v>
      </c>
      <c r="K30">
        <v>0.33500000000000002</v>
      </c>
    </row>
    <row r="31" spans="1:12" x14ac:dyDescent="0.25">
      <c r="A31" t="s">
        <v>62</v>
      </c>
      <c r="B31" t="s">
        <v>12</v>
      </c>
      <c r="C31" t="s">
        <v>58</v>
      </c>
      <c r="D31" t="s">
        <v>23</v>
      </c>
      <c r="E31" t="s">
        <v>34</v>
      </c>
      <c r="F31">
        <v>30</v>
      </c>
      <c r="G31">
        <v>60</v>
      </c>
      <c r="H31">
        <v>120</v>
      </c>
      <c r="I31">
        <v>210</v>
      </c>
      <c r="J31">
        <v>0.99</v>
      </c>
      <c r="K31">
        <v>0.33600000000000002</v>
      </c>
    </row>
    <row r="32" spans="1:12" x14ac:dyDescent="0.25">
      <c r="A32" t="s">
        <v>63</v>
      </c>
      <c r="B32" t="s">
        <v>12</v>
      </c>
      <c r="C32" t="s">
        <v>58</v>
      </c>
      <c r="D32" t="s">
        <v>21</v>
      </c>
      <c r="E32" t="s">
        <v>34</v>
      </c>
      <c r="F32">
        <v>30</v>
      </c>
      <c r="G32">
        <v>60</v>
      </c>
      <c r="H32">
        <v>120</v>
      </c>
      <c r="I32">
        <v>210</v>
      </c>
      <c r="J32">
        <v>0.98299999999999998</v>
      </c>
      <c r="K32">
        <v>0.33600000000000002</v>
      </c>
    </row>
    <row r="33" spans="1:20" x14ac:dyDescent="0.25">
      <c r="A33" t="s">
        <v>64</v>
      </c>
      <c r="B33" t="s">
        <v>12</v>
      </c>
      <c r="C33" t="s">
        <v>58</v>
      </c>
      <c r="D33" t="s">
        <v>19</v>
      </c>
      <c r="E33" t="s">
        <v>34</v>
      </c>
      <c r="F33">
        <v>30</v>
      </c>
      <c r="G33">
        <v>61</v>
      </c>
      <c r="H33">
        <v>122</v>
      </c>
      <c r="I33">
        <v>213</v>
      </c>
      <c r="J33">
        <v>0.99199999999999999</v>
      </c>
      <c r="K33">
        <v>0.32600000000000001</v>
      </c>
    </row>
    <row r="34" spans="1:20" x14ac:dyDescent="0.25">
      <c r="A34" t="s">
        <v>65</v>
      </c>
      <c r="B34" t="s">
        <v>12</v>
      </c>
      <c r="C34" t="s">
        <v>58</v>
      </c>
      <c r="D34" t="s">
        <v>17</v>
      </c>
      <c r="E34" t="s">
        <v>34</v>
      </c>
      <c r="F34">
        <v>31</v>
      </c>
      <c r="G34">
        <v>71</v>
      </c>
      <c r="H34">
        <v>142</v>
      </c>
      <c r="I34">
        <v>244</v>
      </c>
      <c r="J34">
        <v>0.99299999999999999</v>
      </c>
      <c r="K34">
        <v>0.28899999999999998</v>
      </c>
    </row>
    <row r="35" spans="1:20" x14ac:dyDescent="0.25">
      <c r="A35" t="s">
        <v>66</v>
      </c>
      <c r="B35" t="s">
        <v>12</v>
      </c>
      <c r="C35" t="s">
        <v>58</v>
      </c>
      <c r="D35" t="s">
        <v>15</v>
      </c>
      <c r="E35" t="s">
        <v>34</v>
      </c>
      <c r="F35">
        <v>33</v>
      </c>
      <c r="G35">
        <v>76</v>
      </c>
      <c r="H35">
        <v>152</v>
      </c>
      <c r="I35">
        <v>261</v>
      </c>
      <c r="J35">
        <v>0.99399999999999999</v>
      </c>
      <c r="K35">
        <v>0.28000000000000003</v>
      </c>
    </row>
    <row r="36" spans="1:20" x14ac:dyDescent="0.25">
      <c r="A36" t="s">
        <v>67</v>
      </c>
      <c r="B36" t="s">
        <v>12</v>
      </c>
      <c r="C36" t="s">
        <v>58</v>
      </c>
      <c r="D36" t="s">
        <v>13</v>
      </c>
      <c r="E36" t="s">
        <v>34</v>
      </c>
      <c r="F36">
        <v>39</v>
      </c>
      <c r="G36">
        <v>158</v>
      </c>
      <c r="H36">
        <v>316</v>
      </c>
      <c r="I36">
        <v>513</v>
      </c>
      <c r="J36">
        <v>1.0009999999999999</v>
      </c>
      <c r="K36">
        <v>0.17399999999999999</v>
      </c>
    </row>
    <row r="37" spans="1:20" x14ac:dyDescent="0.25">
      <c r="A37" t="s">
        <v>68</v>
      </c>
      <c r="I37">
        <f>AVERAGE(I27:I36)</f>
        <v>248.2</v>
      </c>
      <c r="J37">
        <f t="shared" ref="J37" si="3">AVERAGE(J27:J36)</f>
        <v>0.9907999999999999</v>
      </c>
      <c r="K37">
        <f t="shared" ref="K37" si="4">AVERAGE(K27:K36)</f>
        <v>0.31170000000000003</v>
      </c>
    </row>
    <row r="38" spans="1:20" x14ac:dyDescent="0.25">
      <c r="A38" s="1" t="s">
        <v>75</v>
      </c>
      <c r="B38" s="3"/>
      <c r="C38" s="3"/>
      <c r="D38" s="3"/>
      <c r="E38" s="3"/>
      <c r="F38" s="3"/>
      <c r="G38" s="3"/>
      <c r="H38" s="3"/>
      <c r="I38" s="3"/>
      <c r="J38" s="3"/>
      <c r="K38" s="3"/>
      <c r="L38" s="5"/>
    </row>
    <row r="39" spans="1:20" x14ac:dyDescent="0.25">
      <c r="A39" t="s">
        <v>76</v>
      </c>
      <c r="B39" t="s">
        <v>32</v>
      </c>
      <c r="C39" t="s">
        <v>77</v>
      </c>
      <c r="D39" t="s">
        <v>38</v>
      </c>
      <c r="E39" t="s">
        <v>34</v>
      </c>
      <c r="F39">
        <v>18</v>
      </c>
      <c r="G39">
        <v>38</v>
      </c>
      <c r="H39">
        <v>76</v>
      </c>
      <c r="I39">
        <v>132</v>
      </c>
      <c r="J39">
        <v>0.95199999999999996</v>
      </c>
      <c r="K39">
        <v>0.376</v>
      </c>
      <c r="L39" s="5"/>
    </row>
    <row r="40" spans="1:20" x14ac:dyDescent="0.25">
      <c r="A40" t="s">
        <v>78</v>
      </c>
      <c r="B40" t="s">
        <v>32</v>
      </c>
      <c r="C40" t="s">
        <v>77</v>
      </c>
      <c r="D40" t="s">
        <v>40</v>
      </c>
      <c r="E40" t="s">
        <v>34</v>
      </c>
      <c r="F40">
        <v>24</v>
      </c>
      <c r="G40">
        <v>62</v>
      </c>
      <c r="H40">
        <v>124</v>
      </c>
      <c r="I40">
        <v>210</v>
      </c>
      <c r="J40">
        <v>0.98299999999999998</v>
      </c>
      <c r="K40">
        <v>0.25800000000000001</v>
      </c>
      <c r="L40" s="5"/>
    </row>
    <row r="41" spans="1:20" x14ac:dyDescent="0.25">
      <c r="A41" t="s">
        <v>79</v>
      </c>
      <c r="B41" t="s">
        <v>32</v>
      </c>
      <c r="C41" t="s">
        <v>77</v>
      </c>
      <c r="D41" t="s">
        <v>42</v>
      </c>
      <c r="E41" t="s">
        <v>34</v>
      </c>
      <c r="F41">
        <v>30</v>
      </c>
      <c r="G41">
        <v>89</v>
      </c>
      <c r="H41">
        <v>178</v>
      </c>
      <c r="I41">
        <v>297</v>
      </c>
      <c r="J41">
        <v>0.99099999999999999</v>
      </c>
      <c r="K41">
        <v>0.21099999999999999</v>
      </c>
      <c r="L41" s="5"/>
    </row>
    <row r="42" spans="1:20" x14ac:dyDescent="0.25">
      <c r="A42" t="s">
        <v>80</v>
      </c>
      <c r="B42" t="s">
        <v>32</v>
      </c>
      <c r="C42" t="s">
        <v>77</v>
      </c>
      <c r="D42" t="s">
        <v>44</v>
      </c>
      <c r="E42" t="s">
        <v>34</v>
      </c>
      <c r="F42">
        <v>35</v>
      </c>
      <c r="G42">
        <v>112</v>
      </c>
      <c r="H42">
        <v>224</v>
      </c>
      <c r="I42">
        <v>371</v>
      </c>
      <c r="J42">
        <v>0.997</v>
      </c>
      <c r="K42">
        <v>0.17100000000000001</v>
      </c>
      <c r="L42" s="5"/>
    </row>
    <row r="43" spans="1:20" x14ac:dyDescent="0.25">
      <c r="A43" t="s">
        <v>81</v>
      </c>
      <c r="B43" t="s">
        <v>32</v>
      </c>
      <c r="C43" t="s">
        <v>77</v>
      </c>
      <c r="D43" t="s">
        <v>46</v>
      </c>
      <c r="E43" t="s">
        <v>34</v>
      </c>
      <c r="F43">
        <v>41</v>
      </c>
      <c r="G43">
        <v>133</v>
      </c>
      <c r="H43">
        <v>266</v>
      </c>
      <c r="I43">
        <v>440</v>
      </c>
      <c r="J43">
        <v>0.998</v>
      </c>
      <c r="K43">
        <v>0.154</v>
      </c>
    </row>
    <row r="44" spans="1:20" x14ac:dyDescent="0.25">
      <c r="A44" t="s">
        <v>82</v>
      </c>
      <c r="B44" t="s">
        <v>32</v>
      </c>
      <c r="C44" t="s">
        <v>77</v>
      </c>
      <c r="D44" t="s">
        <v>48</v>
      </c>
      <c r="E44" t="s">
        <v>34</v>
      </c>
      <c r="F44">
        <v>48</v>
      </c>
      <c r="G44">
        <v>161</v>
      </c>
      <c r="H44">
        <v>322</v>
      </c>
      <c r="I44">
        <v>531</v>
      </c>
      <c r="J44">
        <v>0.998</v>
      </c>
      <c r="K44">
        <v>0.14000000000000001</v>
      </c>
    </row>
    <row r="45" spans="1:20" x14ac:dyDescent="0.25">
      <c r="A45" t="s">
        <v>83</v>
      </c>
      <c r="B45" t="s">
        <v>32</v>
      </c>
      <c r="C45" t="s">
        <v>77</v>
      </c>
      <c r="D45" t="s">
        <v>50</v>
      </c>
      <c r="E45" t="s">
        <v>34</v>
      </c>
      <c r="F45">
        <v>54</v>
      </c>
      <c r="G45">
        <v>187</v>
      </c>
      <c r="H45">
        <v>374</v>
      </c>
      <c r="I45">
        <v>615</v>
      </c>
      <c r="J45">
        <v>1</v>
      </c>
      <c r="K45">
        <v>0.13500000000000001</v>
      </c>
    </row>
    <row r="46" spans="1:20" x14ac:dyDescent="0.25">
      <c r="A46" t="s">
        <v>84</v>
      </c>
      <c r="B46" t="s">
        <v>32</v>
      </c>
      <c r="C46" t="s">
        <v>77</v>
      </c>
      <c r="D46" t="s">
        <v>52</v>
      </c>
      <c r="E46" t="s">
        <v>34</v>
      </c>
      <c r="F46">
        <v>59</v>
      </c>
      <c r="G46">
        <v>205</v>
      </c>
      <c r="H46">
        <v>410</v>
      </c>
      <c r="I46">
        <v>674</v>
      </c>
      <c r="J46">
        <v>1</v>
      </c>
      <c r="K46">
        <v>0.13200000000000001</v>
      </c>
    </row>
    <row r="47" spans="1:20" x14ac:dyDescent="0.25">
      <c r="A47" t="s">
        <v>85</v>
      </c>
      <c r="B47" t="s">
        <v>32</v>
      </c>
      <c r="C47" t="s">
        <v>77</v>
      </c>
      <c r="D47" t="s">
        <v>54</v>
      </c>
      <c r="E47" t="s">
        <v>34</v>
      </c>
      <c r="F47">
        <v>64</v>
      </c>
      <c r="G47">
        <v>223</v>
      </c>
      <c r="H47">
        <v>446</v>
      </c>
      <c r="I47">
        <v>733</v>
      </c>
      <c r="J47">
        <v>0.999</v>
      </c>
      <c r="K47">
        <v>0.13100000000000001</v>
      </c>
      <c r="M47" s="15"/>
      <c r="N47" s="16"/>
      <c r="O47" s="16"/>
      <c r="P47" s="15"/>
      <c r="Q47" s="15"/>
      <c r="R47" s="15"/>
      <c r="S47" s="15"/>
      <c r="T47" s="15"/>
    </row>
    <row r="48" spans="1:20" x14ac:dyDescent="0.25">
      <c r="A48" t="s">
        <v>86</v>
      </c>
      <c r="B48" t="s">
        <v>32</v>
      </c>
      <c r="C48" t="s">
        <v>77</v>
      </c>
      <c r="D48" t="s">
        <v>56</v>
      </c>
      <c r="E48" t="s">
        <v>34</v>
      </c>
      <c r="F48">
        <v>66</v>
      </c>
      <c r="G48">
        <v>229</v>
      </c>
      <c r="H48">
        <v>458</v>
      </c>
      <c r="I48">
        <v>753</v>
      </c>
      <c r="J48">
        <v>1</v>
      </c>
      <c r="K48">
        <v>0.13</v>
      </c>
      <c r="M48" s="15"/>
      <c r="N48" s="15"/>
      <c r="O48" s="15"/>
      <c r="P48" s="15"/>
      <c r="Q48" s="15"/>
      <c r="R48" s="15"/>
      <c r="S48" s="15"/>
      <c r="T48" s="15"/>
    </row>
    <row r="49" spans="1:20" x14ac:dyDescent="0.25">
      <c r="A49" t="s">
        <v>68</v>
      </c>
      <c r="I49">
        <f>AVERAGE(I39:I48)</f>
        <v>475.6</v>
      </c>
      <c r="J49">
        <f t="shared" ref="J49:K49" si="5">AVERAGE(J39:J48)</f>
        <v>0.99180000000000013</v>
      </c>
      <c r="K49">
        <f t="shared" si="5"/>
        <v>0.18380000000000002</v>
      </c>
      <c r="M49" s="15"/>
      <c r="N49" s="15"/>
      <c r="O49" s="15"/>
      <c r="P49" s="15"/>
      <c r="Q49" s="15"/>
      <c r="R49" s="15"/>
      <c r="S49" s="15"/>
      <c r="T49" s="15"/>
    </row>
    <row r="50" spans="1:20" x14ac:dyDescent="0.25">
      <c r="A50" s="9" t="s">
        <v>87</v>
      </c>
      <c r="B50" s="10"/>
      <c r="C50" s="10"/>
      <c r="D50" s="9"/>
      <c r="E50" s="9"/>
      <c r="F50" s="9"/>
      <c r="G50" s="9"/>
      <c r="H50" s="9"/>
      <c r="I50" s="11" t="s">
        <v>33</v>
      </c>
      <c r="J50" s="11" t="s">
        <v>69</v>
      </c>
      <c r="K50" s="11" t="s">
        <v>10</v>
      </c>
      <c r="M50" s="17"/>
      <c r="N50" s="16"/>
      <c r="O50" s="16"/>
      <c r="P50" s="15"/>
      <c r="Q50" s="15"/>
      <c r="R50" s="15"/>
      <c r="S50" s="15"/>
      <c r="T50" s="15"/>
    </row>
    <row r="51" spans="1:20" x14ac:dyDescent="0.25">
      <c r="A51" s="9" t="s">
        <v>70</v>
      </c>
      <c r="B51" s="9"/>
      <c r="C51" s="9"/>
      <c r="D51" s="9"/>
      <c r="E51" s="9"/>
      <c r="F51" s="9"/>
      <c r="G51" s="9"/>
      <c r="H51" s="9"/>
      <c r="I51" s="12">
        <f>TTEST(I15:I24,I3:I12,2,1)</f>
        <v>1.1791232415402067E-3</v>
      </c>
      <c r="J51" s="12">
        <f>TTEST(J15:J24,J3:J12,2,1)</f>
        <v>0.10687635118411637</v>
      </c>
      <c r="K51" s="12">
        <f>TTEST(K15:K24,K3:K12,2,1)</f>
        <v>0.71143309867559357</v>
      </c>
      <c r="M51" s="15"/>
      <c r="N51" s="16"/>
      <c r="O51" s="16"/>
      <c r="P51" s="15"/>
      <c r="Q51" s="15"/>
      <c r="R51" s="15"/>
      <c r="S51" s="15"/>
      <c r="T51" s="15"/>
    </row>
    <row r="52" spans="1:20" x14ac:dyDescent="0.25">
      <c r="A52" s="9" t="s">
        <v>71</v>
      </c>
      <c r="B52" s="9"/>
      <c r="C52" s="9"/>
      <c r="D52" s="9"/>
      <c r="E52" s="9"/>
      <c r="F52" s="9"/>
      <c r="G52" s="9"/>
      <c r="H52" s="9"/>
      <c r="I52" s="11" t="str">
        <f>_xlfn.IFS(I51&gt;0.05,"AM+CM",I13&lt;I25,"CM",TRUE,"AM")</f>
        <v>CM</v>
      </c>
      <c r="J52" s="11" t="str">
        <f>_xlfn.IFS(J51&gt;0.05,"AM+CM",J13&lt;J25,"CM",TRUE,"AM")</f>
        <v>AM+CM</v>
      </c>
      <c r="K52" s="11" t="str">
        <f>_xlfn.IFS(K51&gt;0.05,"AM+CM",K13&lt;K25,"CM",TRUE,"AM")</f>
        <v>AM+CM</v>
      </c>
      <c r="M52" s="15"/>
      <c r="N52" s="15"/>
      <c r="O52" s="15"/>
      <c r="P52" s="15"/>
      <c r="Q52" s="15"/>
      <c r="R52" s="15"/>
      <c r="S52" s="15"/>
      <c r="T52" s="15"/>
    </row>
    <row r="53" spans="1:20" x14ac:dyDescent="0.25">
      <c r="A53" s="13"/>
      <c r="B53" s="14"/>
      <c r="C53" s="14"/>
      <c r="M53" s="15"/>
      <c r="N53" s="15"/>
      <c r="O53" s="15"/>
      <c r="P53" s="15"/>
      <c r="Q53" s="15"/>
      <c r="R53" s="15"/>
      <c r="S53" s="15"/>
      <c r="T53" s="15"/>
    </row>
    <row r="54" spans="1:20" x14ac:dyDescent="0.25">
      <c r="A54" s="9" t="s">
        <v>94</v>
      </c>
      <c r="B54" s="10"/>
      <c r="C54" s="10"/>
      <c r="D54" s="9"/>
      <c r="E54" s="9"/>
      <c r="F54" s="9"/>
      <c r="G54" s="9"/>
      <c r="H54" s="9"/>
      <c r="I54" s="11" t="s">
        <v>33</v>
      </c>
      <c r="J54" s="11" t="s">
        <v>69</v>
      </c>
      <c r="K54" s="11" t="s">
        <v>10</v>
      </c>
    </row>
    <row r="55" spans="1:20" x14ac:dyDescent="0.25">
      <c r="A55" s="9" t="s">
        <v>70</v>
      </c>
      <c r="B55" s="9"/>
      <c r="C55" s="9"/>
      <c r="D55" s="9"/>
      <c r="E55" s="9"/>
      <c r="F55" s="9"/>
      <c r="G55" s="9"/>
      <c r="H55" s="9"/>
      <c r="I55" s="12">
        <f>TTEST(I27:I36,I39:I48,2,1)</f>
        <v>3.5982217971124099E-3</v>
      </c>
      <c r="J55" s="12">
        <f>TTEST(J27:J36,J39:J48,2,1)</f>
        <v>0.83815665970527675</v>
      </c>
      <c r="K55" s="12">
        <f>TTEST(K27:K36,K39:K48,2,1)</f>
        <v>3.4536548484591237E-4</v>
      </c>
    </row>
    <row r="56" spans="1:20" x14ac:dyDescent="0.25">
      <c r="A56" s="9" t="s">
        <v>71</v>
      </c>
      <c r="B56" s="9"/>
      <c r="C56" s="9"/>
      <c r="D56" s="9"/>
      <c r="E56" s="9"/>
      <c r="F56" s="9"/>
      <c r="G56" s="9"/>
      <c r="H56" s="9"/>
      <c r="I56" s="11" t="str">
        <f>_xlfn.IFS(I55&gt;0.05,"---",I49&gt;I37,"CM(SM)",TRUE,"AM(SM)")</f>
        <v>CM(SM)</v>
      </c>
      <c r="J56" s="11" t="str">
        <f>_xlfn.IFS(J55&gt;0.05,"---",J49&lt;J37,"CM(SM)",TRUE,"AM(SM)")</f>
        <v>---</v>
      </c>
      <c r="K56" s="11" t="str">
        <f>_xlfn.IFS(K55&gt;0.05,"---",K49&lt;K37,"CM(SM)",TRUE,"AM(SM)")</f>
        <v>CM(SM)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02B7F-BE3B-4D4F-8E35-F57A372B5742}">
  <dimension ref="A1:T56"/>
  <sheetViews>
    <sheetView zoomScale="70" zoomScaleNormal="70" workbookViewId="0">
      <pane ySplit="1" topLeftCell="A2" activePane="bottomLeft" state="frozen"/>
      <selection pane="bottomLeft" activeCell="M55" sqref="M55"/>
    </sheetView>
  </sheetViews>
  <sheetFormatPr defaultRowHeight="15" x14ac:dyDescent="0.25"/>
  <cols>
    <col min="1" max="1" width="19.5703125" customWidth="1"/>
    <col min="12" max="12" width="4.5703125" customWidth="1"/>
    <col min="18" max="20" width="14.85546875" bestFit="1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N1" t="s">
        <v>95</v>
      </c>
    </row>
    <row r="2" spans="1:14" x14ac:dyDescent="0.25">
      <c r="A2" s="1" t="s">
        <v>88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4" x14ac:dyDescent="0.25">
      <c r="A3" t="s">
        <v>30</v>
      </c>
      <c r="B3" t="s">
        <v>12</v>
      </c>
      <c r="C3" t="s">
        <v>35</v>
      </c>
      <c r="D3" t="s">
        <v>31</v>
      </c>
      <c r="E3" t="s">
        <v>34</v>
      </c>
      <c r="F3">
        <v>33</v>
      </c>
      <c r="G3">
        <v>49</v>
      </c>
      <c r="H3">
        <v>104</v>
      </c>
      <c r="I3">
        <v>186</v>
      </c>
      <c r="J3" s="4">
        <v>0</v>
      </c>
      <c r="K3" s="4">
        <v>0</v>
      </c>
    </row>
    <row r="4" spans="1:14" x14ac:dyDescent="0.25">
      <c r="A4" t="s">
        <v>28</v>
      </c>
      <c r="B4" t="s">
        <v>12</v>
      </c>
      <c r="C4" t="s">
        <v>35</v>
      </c>
      <c r="D4" t="s">
        <v>29</v>
      </c>
      <c r="E4" t="s">
        <v>34</v>
      </c>
      <c r="F4">
        <v>32</v>
      </c>
      <c r="G4">
        <v>50</v>
      </c>
      <c r="H4">
        <v>106</v>
      </c>
      <c r="I4">
        <v>188</v>
      </c>
      <c r="J4" s="4">
        <v>0</v>
      </c>
      <c r="K4" s="4">
        <v>0</v>
      </c>
    </row>
    <row r="5" spans="1:14" x14ac:dyDescent="0.25">
      <c r="A5" t="s">
        <v>26</v>
      </c>
      <c r="B5" t="s">
        <v>12</v>
      </c>
      <c r="C5" t="s">
        <v>35</v>
      </c>
      <c r="D5" t="s">
        <v>27</v>
      </c>
      <c r="E5" t="s">
        <v>34</v>
      </c>
      <c r="F5">
        <v>37</v>
      </c>
      <c r="G5">
        <v>59</v>
      </c>
      <c r="H5">
        <v>126</v>
      </c>
      <c r="I5">
        <v>222</v>
      </c>
      <c r="J5" s="4">
        <v>0.95699999999999996</v>
      </c>
      <c r="K5" s="4">
        <v>0.30399999999999999</v>
      </c>
    </row>
    <row r="6" spans="1:14" x14ac:dyDescent="0.25">
      <c r="A6" t="s">
        <v>24</v>
      </c>
      <c r="B6" t="s">
        <v>12</v>
      </c>
      <c r="C6" t="s">
        <v>35</v>
      </c>
      <c r="D6" t="s">
        <v>25</v>
      </c>
      <c r="E6" t="s">
        <v>34</v>
      </c>
      <c r="F6">
        <v>38</v>
      </c>
      <c r="G6">
        <v>61</v>
      </c>
      <c r="H6">
        <v>128</v>
      </c>
      <c r="I6">
        <v>227</v>
      </c>
      <c r="J6" s="4">
        <v>0</v>
      </c>
      <c r="K6" s="4">
        <v>0</v>
      </c>
    </row>
    <row r="7" spans="1:14" x14ac:dyDescent="0.25">
      <c r="A7" t="s">
        <v>22</v>
      </c>
      <c r="B7" t="s">
        <v>12</v>
      </c>
      <c r="C7" t="s">
        <v>35</v>
      </c>
      <c r="D7" t="s">
        <v>23</v>
      </c>
      <c r="E7" t="s">
        <v>34</v>
      </c>
      <c r="F7">
        <v>44</v>
      </c>
      <c r="G7">
        <v>70</v>
      </c>
      <c r="H7">
        <v>146</v>
      </c>
      <c r="I7">
        <v>260</v>
      </c>
      <c r="J7" s="4">
        <v>0</v>
      </c>
      <c r="K7" s="4">
        <v>0</v>
      </c>
    </row>
    <row r="8" spans="1:14" x14ac:dyDescent="0.25">
      <c r="A8" t="s">
        <v>20</v>
      </c>
      <c r="B8" t="s">
        <v>12</v>
      </c>
      <c r="C8" t="s">
        <v>35</v>
      </c>
      <c r="D8" t="s">
        <v>21</v>
      </c>
      <c r="E8" t="s">
        <v>34</v>
      </c>
      <c r="F8">
        <v>43</v>
      </c>
      <c r="G8">
        <v>69</v>
      </c>
      <c r="H8">
        <v>142</v>
      </c>
      <c r="I8">
        <v>254</v>
      </c>
      <c r="J8" s="4">
        <v>0</v>
      </c>
      <c r="K8" s="4">
        <v>0</v>
      </c>
    </row>
    <row r="9" spans="1:14" x14ac:dyDescent="0.25">
      <c r="A9" t="s">
        <v>18</v>
      </c>
      <c r="B9" t="s">
        <v>12</v>
      </c>
      <c r="C9" t="s">
        <v>35</v>
      </c>
      <c r="D9" t="s">
        <v>19</v>
      </c>
      <c r="E9" t="s">
        <v>34</v>
      </c>
      <c r="F9">
        <v>34</v>
      </c>
      <c r="G9">
        <v>57</v>
      </c>
      <c r="H9">
        <v>120</v>
      </c>
      <c r="I9">
        <v>211</v>
      </c>
      <c r="J9" s="4">
        <v>0.95599999999999996</v>
      </c>
      <c r="K9" s="4">
        <v>0.36899999999999999</v>
      </c>
    </row>
    <row r="10" spans="1:14" x14ac:dyDescent="0.25">
      <c r="A10" t="s">
        <v>16</v>
      </c>
      <c r="B10" t="s">
        <v>12</v>
      </c>
      <c r="C10" t="s">
        <v>35</v>
      </c>
      <c r="D10" t="s">
        <v>17</v>
      </c>
      <c r="E10" t="s">
        <v>34</v>
      </c>
      <c r="F10">
        <v>34</v>
      </c>
      <c r="G10">
        <v>58</v>
      </c>
      <c r="H10">
        <v>122</v>
      </c>
      <c r="I10">
        <v>214</v>
      </c>
      <c r="J10" s="4">
        <v>0.95699999999999996</v>
      </c>
      <c r="K10" s="4">
        <v>0.30599999999999999</v>
      </c>
    </row>
    <row r="11" spans="1:14" x14ac:dyDescent="0.25">
      <c r="A11" t="s">
        <v>14</v>
      </c>
      <c r="B11" t="s">
        <v>12</v>
      </c>
      <c r="C11" t="s">
        <v>35</v>
      </c>
      <c r="D11" t="s">
        <v>15</v>
      </c>
      <c r="E11" t="s">
        <v>34</v>
      </c>
      <c r="F11">
        <v>42</v>
      </c>
      <c r="G11">
        <v>75</v>
      </c>
      <c r="H11">
        <v>154</v>
      </c>
      <c r="I11">
        <v>271</v>
      </c>
      <c r="J11" s="4">
        <v>0.94899999999999995</v>
      </c>
      <c r="K11" s="4">
        <v>0.254</v>
      </c>
    </row>
    <row r="12" spans="1:14" x14ac:dyDescent="0.25">
      <c r="A12" s="6" t="s">
        <v>11</v>
      </c>
      <c r="B12" s="6" t="s">
        <v>12</v>
      </c>
      <c r="C12" s="6" t="s">
        <v>35</v>
      </c>
      <c r="D12" s="6" t="s">
        <v>13</v>
      </c>
      <c r="E12" s="6" t="s">
        <v>34</v>
      </c>
      <c r="F12" s="6">
        <v>93</v>
      </c>
      <c r="G12" s="6">
        <v>121</v>
      </c>
      <c r="H12" s="6">
        <v>290</v>
      </c>
      <c r="I12" s="6">
        <v>504</v>
      </c>
      <c r="J12" s="8"/>
      <c r="K12" s="8"/>
    </row>
    <row r="13" spans="1:14" x14ac:dyDescent="0.25">
      <c r="A13" t="s">
        <v>68</v>
      </c>
      <c r="I13">
        <f>AVERAGE(I3:I12)</f>
        <v>253.7</v>
      </c>
      <c r="J13">
        <f t="shared" ref="J13:K13" si="0">AVERAGE(J3:J12)</f>
        <v>0.42433333333333328</v>
      </c>
      <c r="K13">
        <f t="shared" si="0"/>
        <v>0.13700000000000001</v>
      </c>
      <c r="L13" s="7"/>
    </row>
    <row r="14" spans="1:14" x14ac:dyDescent="0.25">
      <c r="A14" s="1" t="s">
        <v>89</v>
      </c>
      <c r="B14" s="2"/>
      <c r="C14" s="3"/>
      <c r="D14" s="3"/>
      <c r="E14" s="3"/>
      <c r="F14" s="3"/>
      <c r="G14" s="3"/>
      <c r="H14" s="3"/>
      <c r="I14" s="3"/>
      <c r="J14" s="3"/>
      <c r="K14" s="3"/>
    </row>
    <row r="15" spans="1:14" x14ac:dyDescent="0.25">
      <c r="A15" t="s">
        <v>36</v>
      </c>
      <c r="B15" t="s">
        <v>32</v>
      </c>
      <c r="C15" t="s">
        <v>37</v>
      </c>
      <c r="D15" t="s">
        <v>38</v>
      </c>
      <c r="E15" t="s">
        <v>34</v>
      </c>
      <c r="F15">
        <v>18</v>
      </c>
      <c r="G15">
        <v>34</v>
      </c>
      <c r="H15">
        <v>70</v>
      </c>
      <c r="I15">
        <v>122</v>
      </c>
      <c r="J15" s="4">
        <v>0</v>
      </c>
      <c r="K15" s="4">
        <v>0</v>
      </c>
      <c r="L15">
        <v>8</v>
      </c>
    </row>
    <row r="16" spans="1:14" x14ac:dyDescent="0.25">
      <c r="A16" t="s">
        <v>39</v>
      </c>
      <c r="B16" t="s">
        <v>32</v>
      </c>
      <c r="C16" t="s">
        <v>37</v>
      </c>
      <c r="D16" t="s">
        <v>40</v>
      </c>
      <c r="E16" t="s">
        <v>34</v>
      </c>
      <c r="F16">
        <v>25</v>
      </c>
      <c r="G16">
        <v>60</v>
      </c>
      <c r="H16">
        <v>122</v>
      </c>
      <c r="I16">
        <v>207</v>
      </c>
      <c r="J16" s="4">
        <v>0.94699999999999995</v>
      </c>
      <c r="K16" s="4">
        <v>0.183</v>
      </c>
      <c r="L16">
        <v>7</v>
      </c>
    </row>
    <row r="17" spans="1:12" x14ac:dyDescent="0.25">
      <c r="A17" t="s">
        <v>41</v>
      </c>
      <c r="B17" t="s">
        <v>32</v>
      </c>
      <c r="C17" t="s">
        <v>37</v>
      </c>
      <c r="D17" t="s">
        <v>42</v>
      </c>
      <c r="E17" t="s">
        <v>34</v>
      </c>
      <c r="F17">
        <v>31</v>
      </c>
      <c r="G17">
        <v>87</v>
      </c>
      <c r="H17">
        <v>176</v>
      </c>
      <c r="I17">
        <v>294</v>
      </c>
      <c r="J17" s="4">
        <v>0.94799999999999995</v>
      </c>
      <c r="K17" s="4">
        <v>0.153</v>
      </c>
      <c r="L17">
        <v>6</v>
      </c>
    </row>
    <row r="18" spans="1:12" x14ac:dyDescent="0.25">
      <c r="A18" t="s">
        <v>43</v>
      </c>
      <c r="B18" t="s">
        <v>32</v>
      </c>
      <c r="C18" t="s">
        <v>37</v>
      </c>
      <c r="D18" t="s">
        <v>44</v>
      </c>
      <c r="E18" t="s">
        <v>34</v>
      </c>
      <c r="F18">
        <v>36</v>
      </c>
      <c r="G18">
        <v>110</v>
      </c>
      <c r="H18">
        <v>222</v>
      </c>
      <c r="I18">
        <v>368</v>
      </c>
      <c r="J18" s="4">
        <v>0.98699999999999999</v>
      </c>
      <c r="K18" s="4">
        <v>0.14599999999999999</v>
      </c>
      <c r="L18">
        <v>5</v>
      </c>
    </row>
    <row r="19" spans="1:12" x14ac:dyDescent="0.25">
      <c r="A19" t="s">
        <v>45</v>
      </c>
      <c r="B19" t="s">
        <v>32</v>
      </c>
      <c r="C19" t="s">
        <v>37</v>
      </c>
      <c r="D19" t="s">
        <v>46</v>
      </c>
      <c r="E19" t="s">
        <v>34</v>
      </c>
      <c r="F19">
        <v>42</v>
      </c>
      <c r="G19">
        <v>131</v>
      </c>
      <c r="H19">
        <v>264</v>
      </c>
      <c r="I19">
        <v>437</v>
      </c>
      <c r="J19" s="4">
        <v>0.98799999999999999</v>
      </c>
      <c r="K19" s="4">
        <v>0.13700000000000001</v>
      </c>
      <c r="L19">
        <v>4</v>
      </c>
    </row>
    <row r="20" spans="1:12" x14ac:dyDescent="0.25">
      <c r="A20" t="s">
        <v>47</v>
      </c>
      <c r="B20" t="s">
        <v>32</v>
      </c>
      <c r="C20" t="s">
        <v>37</v>
      </c>
      <c r="D20" t="s">
        <v>48</v>
      </c>
      <c r="E20" t="s">
        <v>34</v>
      </c>
      <c r="F20">
        <v>49</v>
      </c>
      <c r="G20">
        <v>159</v>
      </c>
      <c r="H20">
        <v>320</v>
      </c>
      <c r="I20">
        <v>528</v>
      </c>
      <c r="J20" s="4">
        <v>0.98899999999999999</v>
      </c>
      <c r="K20" s="4">
        <v>0.127</v>
      </c>
      <c r="L20">
        <v>3</v>
      </c>
    </row>
    <row r="21" spans="1:12" x14ac:dyDescent="0.25">
      <c r="A21" t="s">
        <v>49</v>
      </c>
      <c r="B21" t="s">
        <v>32</v>
      </c>
      <c r="C21" t="s">
        <v>37</v>
      </c>
      <c r="D21" t="s">
        <v>50</v>
      </c>
      <c r="E21" t="s">
        <v>34</v>
      </c>
      <c r="F21">
        <v>55</v>
      </c>
      <c r="G21">
        <v>185</v>
      </c>
      <c r="H21">
        <v>372</v>
      </c>
      <c r="I21">
        <v>612</v>
      </c>
      <c r="J21" s="4">
        <v>0.99299999999999999</v>
      </c>
      <c r="K21" s="4">
        <v>0.121</v>
      </c>
      <c r="L21">
        <v>2</v>
      </c>
    </row>
    <row r="22" spans="1:12" x14ac:dyDescent="0.25">
      <c r="A22" t="s">
        <v>51</v>
      </c>
      <c r="B22" t="s">
        <v>32</v>
      </c>
      <c r="C22" t="s">
        <v>37</v>
      </c>
      <c r="D22" t="s">
        <v>52</v>
      </c>
      <c r="E22" t="s">
        <v>34</v>
      </c>
      <c r="F22">
        <v>60</v>
      </c>
      <c r="G22">
        <v>203</v>
      </c>
      <c r="H22">
        <v>408</v>
      </c>
      <c r="I22">
        <v>671</v>
      </c>
      <c r="J22" s="4">
        <v>0.99199999999999999</v>
      </c>
      <c r="K22" s="4">
        <v>0.11700000000000001</v>
      </c>
      <c r="L22">
        <v>1</v>
      </c>
    </row>
    <row r="23" spans="1:12" x14ac:dyDescent="0.25">
      <c r="A23" t="s">
        <v>53</v>
      </c>
      <c r="B23" t="s">
        <v>32</v>
      </c>
      <c r="C23" t="s">
        <v>37</v>
      </c>
      <c r="D23" t="s">
        <v>54</v>
      </c>
      <c r="E23" t="s">
        <v>34</v>
      </c>
      <c r="F23">
        <v>65</v>
      </c>
      <c r="G23">
        <v>221</v>
      </c>
      <c r="H23">
        <v>444</v>
      </c>
      <c r="I23">
        <v>730</v>
      </c>
      <c r="J23" s="4">
        <v>1</v>
      </c>
      <c r="K23" s="4">
        <v>0.115</v>
      </c>
    </row>
    <row r="24" spans="1:12" x14ac:dyDescent="0.25">
      <c r="A24" t="s">
        <v>55</v>
      </c>
      <c r="B24" t="s">
        <v>32</v>
      </c>
      <c r="C24" t="s">
        <v>37</v>
      </c>
      <c r="D24" t="s">
        <v>56</v>
      </c>
      <c r="E24" t="s">
        <v>34</v>
      </c>
      <c r="F24">
        <v>68</v>
      </c>
      <c r="G24">
        <v>227</v>
      </c>
      <c r="H24">
        <v>456</v>
      </c>
      <c r="I24">
        <v>751</v>
      </c>
      <c r="J24" s="4">
        <v>1</v>
      </c>
      <c r="K24" s="4">
        <v>0.114</v>
      </c>
    </row>
    <row r="25" spans="1:12" x14ac:dyDescent="0.25">
      <c r="A25" t="s">
        <v>68</v>
      </c>
      <c r="I25">
        <f>AVERAGE(I15:I24)</f>
        <v>472</v>
      </c>
      <c r="J25">
        <f t="shared" ref="J25" si="1">AVERAGE(J15:J24)</f>
        <v>0.88440000000000007</v>
      </c>
      <c r="K25">
        <f t="shared" ref="K25" si="2">AVERAGE(K15:K24)</f>
        <v>0.12130000000000001</v>
      </c>
      <c r="L25" s="7"/>
    </row>
    <row r="26" spans="1:12" x14ac:dyDescent="0.25">
      <c r="A26" s="1" t="s">
        <v>90</v>
      </c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2" x14ac:dyDescent="0.25">
      <c r="A27" t="s">
        <v>57</v>
      </c>
      <c r="B27" t="s">
        <v>12</v>
      </c>
      <c r="C27" t="s">
        <v>58</v>
      </c>
      <c r="D27" t="s">
        <v>31</v>
      </c>
      <c r="E27" t="s">
        <v>34</v>
      </c>
      <c r="F27">
        <v>42</v>
      </c>
      <c r="G27">
        <v>87</v>
      </c>
      <c r="H27">
        <v>174</v>
      </c>
      <c r="I27">
        <v>303</v>
      </c>
      <c r="J27">
        <v>0.97899999999999998</v>
      </c>
      <c r="K27">
        <v>0.33400000000000002</v>
      </c>
    </row>
    <row r="28" spans="1:12" x14ac:dyDescent="0.25">
      <c r="A28" t="s">
        <v>59</v>
      </c>
      <c r="B28" t="s">
        <v>12</v>
      </c>
      <c r="C28" t="s">
        <v>58</v>
      </c>
      <c r="D28" t="s">
        <v>29</v>
      </c>
      <c r="E28" t="s">
        <v>34</v>
      </c>
      <c r="F28">
        <v>42</v>
      </c>
      <c r="G28">
        <v>87</v>
      </c>
      <c r="H28">
        <v>174</v>
      </c>
      <c r="I28">
        <v>303</v>
      </c>
      <c r="J28">
        <v>0.97799999999999998</v>
      </c>
      <c r="K28">
        <v>0.33400000000000002</v>
      </c>
    </row>
    <row r="29" spans="1:12" x14ac:dyDescent="0.25">
      <c r="A29" t="s">
        <v>60</v>
      </c>
      <c r="B29" t="s">
        <v>12</v>
      </c>
      <c r="C29" t="s">
        <v>58</v>
      </c>
      <c r="D29" t="s">
        <v>27</v>
      </c>
      <c r="E29" t="s">
        <v>34</v>
      </c>
      <c r="F29">
        <v>42</v>
      </c>
      <c r="G29">
        <v>88</v>
      </c>
      <c r="H29">
        <v>176</v>
      </c>
      <c r="I29">
        <v>306</v>
      </c>
      <c r="J29">
        <v>0.97699999999999998</v>
      </c>
      <c r="K29">
        <v>0.32500000000000001</v>
      </c>
    </row>
    <row r="30" spans="1:12" x14ac:dyDescent="0.25">
      <c r="A30" t="s">
        <v>61</v>
      </c>
      <c r="B30" t="s">
        <v>12</v>
      </c>
      <c r="C30" t="s">
        <v>58</v>
      </c>
      <c r="D30" t="s">
        <v>25</v>
      </c>
      <c r="E30" t="s">
        <v>34</v>
      </c>
      <c r="F30">
        <v>42</v>
      </c>
      <c r="G30">
        <v>89</v>
      </c>
      <c r="H30">
        <v>178</v>
      </c>
      <c r="I30">
        <v>309</v>
      </c>
      <c r="J30">
        <v>0.98099999999999998</v>
      </c>
      <c r="K30">
        <v>0.317</v>
      </c>
    </row>
    <row r="31" spans="1:12" x14ac:dyDescent="0.25">
      <c r="A31" t="s">
        <v>62</v>
      </c>
      <c r="B31" t="s">
        <v>12</v>
      </c>
      <c r="C31" t="s">
        <v>58</v>
      </c>
      <c r="D31" t="s">
        <v>23</v>
      </c>
      <c r="E31" t="s">
        <v>34</v>
      </c>
      <c r="F31">
        <v>42</v>
      </c>
      <c r="G31">
        <v>89</v>
      </c>
      <c r="H31">
        <v>178</v>
      </c>
      <c r="I31">
        <v>309</v>
      </c>
      <c r="J31">
        <v>0.98099999999999998</v>
      </c>
      <c r="K31">
        <v>0.317</v>
      </c>
    </row>
    <row r="32" spans="1:12" x14ac:dyDescent="0.25">
      <c r="A32" t="s">
        <v>63</v>
      </c>
      <c r="B32" t="s">
        <v>12</v>
      </c>
      <c r="C32" t="s">
        <v>58</v>
      </c>
      <c r="D32" t="s">
        <v>21</v>
      </c>
      <c r="E32" t="s">
        <v>34</v>
      </c>
      <c r="F32">
        <v>45</v>
      </c>
      <c r="G32">
        <v>106</v>
      </c>
      <c r="H32">
        <v>212</v>
      </c>
      <c r="I32">
        <v>363</v>
      </c>
      <c r="J32">
        <v>0.98599999999999999</v>
      </c>
      <c r="K32">
        <v>0.26600000000000001</v>
      </c>
    </row>
    <row r="33" spans="1:20" x14ac:dyDescent="0.25">
      <c r="A33" t="s">
        <v>64</v>
      </c>
      <c r="B33" t="s">
        <v>12</v>
      </c>
      <c r="C33" t="s">
        <v>58</v>
      </c>
      <c r="D33" t="s">
        <v>19</v>
      </c>
      <c r="E33" t="s">
        <v>34</v>
      </c>
      <c r="F33">
        <v>45</v>
      </c>
      <c r="G33">
        <v>115</v>
      </c>
      <c r="H33">
        <v>230</v>
      </c>
      <c r="I33">
        <v>390</v>
      </c>
      <c r="J33">
        <v>0.99399999999999999</v>
      </c>
      <c r="K33">
        <v>0.254</v>
      </c>
    </row>
    <row r="34" spans="1:20" x14ac:dyDescent="0.25">
      <c r="A34" t="s">
        <v>65</v>
      </c>
      <c r="B34" t="s">
        <v>12</v>
      </c>
      <c r="C34" t="s">
        <v>58</v>
      </c>
      <c r="D34" t="s">
        <v>17</v>
      </c>
      <c r="E34" t="s">
        <v>34</v>
      </c>
      <c r="F34">
        <v>49</v>
      </c>
      <c r="G34">
        <v>150</v>
      </c>
      <c r="H34">
        <v>300</v>
      </c>
      <c r="I34">
        <v>499</v>
      </c>
      <c r="J34">
        <v>0.99399999999999999</v>
      </c>
      <c r="K34">
        <v>0.21199999999999999</v>
      </c>
    </row>
    <row r="35" spans="1:20" x14ac:dyDescent="0.25">
      <c r="A35" t="s">
        <v>66</v>
      </c>
      <c r="B35" t="s">
        <v>12</v>
      </c>
      <c r="C35" t="s">
        <v>58</v>
      </c>
      <c r="D35" t="s">
        <v>15</v>
      </c>
      <c r="E35" t="s">
        <v>34</v>
      </c>
      <c r="F35">
        <v>58</v>
      </c>
      <c r="G35">
        <v>233</v>
      </c>
      <c r="H35">
        <v>466</v>
      </c>
      <c r="I35">
        <v>757</v>
      </c>
      <c r="J35">
        <v>0.995</v>
      </c>
      <c r="K35">
        <v>0.157</v>
      </c>
    </row>
    <row r="36" spans="1:20" x14ac:dyDescent="0.25">
      <c r="A36" t="s">
        <v>67</v>
      </c>
      <c r="B36" t="s">
        <v>12</v>
      </c>
      <c r="C36" t="s">
        <v>58</v>
      </c>
      <c r="D36" t="s">
        <v>13</v>
      </c>
      <c r="E36" t="s">
        <v>34</v>
      </c>
      <c r="F36">
        <v>58</v>
      </c>
      <c r="G36">
        <v>233</v>
      </c>
      <c r="H36">
        <v>466</v>
      </c>
      <c r="I36">
        <v>757</v>
      </c>
      <c r="J36">
        <v>0.999</v>
      </c>
      <c r="K36">
        <v>0.157</v>
      </c>
    </row>
    <row r="37" spans="1:20" x14ac:dyDescent="0.25">
      <c r="A37" t="s">
        <v>68</v>
      </c>
      <c r="I37">
        <f>AVERAGE(I27:I36)</f>
        <v>429.6</v>
      </c>
      <c r="J37">
        <f t="shared" ref="J37" si="3">AVERAGE(J27:J36)</f>
        <v>0.98639999999999994</v>
      </c>
      <c r="K37">
        <f t="shared" ref="K37" si="4">AVERAGE(K27:K36)</f>
        <v>0.26730000000000004</v>
      </c>
      <c r="L37" s="7"/>
    </row>
    <row r="38" spans="1:20" x14ac:dyDescent="0.25">
      <c r="A38" s="1" t="s">
        <v>91</v>
      </c>
      <c r="B38" s="2"/>
      <c r="C38" s="3"/>
      <c r="D38" s="3"/>
      <c r="E38" s="3"/>
      <c r="F38" s="3"/>
      <c r="G38" s="3"/>
      <c r="H38" s="3"/>
      <c r="I38" s="3"/>
      <c r="J38" s="3"/>
      <c r="K38" s="3"/>
    </row>
    <row r="39" spans="1:20" x14ac:dyDescent="0.25">
      <c r="A39" t="s">
        <v>76</v>
      </c>
      <c r="B39" t="s">
        <v>32</v>
      </c>
      <c r="C39" t="s">
        <v>77</v>
      </c>
      <c r="D39" t="s">
        <v>38</v>
      </c>
      <c r="E39" t="s">
        <v>34</v>
      </c>
      <c r="F39">
        <v>18</v>
      </c>
      <c r="G39">
        <v>38</v>
      </c>
      <c r="H39">
        <v>76</v>
      </c>
      <c r="I39">
        <v>132</v>
      </c>
      <c r="J39">
        <v>0.94499999999999995</v>
      </c>
      <c r="K39">
        <v>0.33300000000000002</v>
      </c>
    </row>
    <row r="40" spans="1:20" x14ac:dyDescent="0.25">
      <c r="A40" t="s">
        <v>78</v>
      </c>
      <c r="B40" t="s">
        <v>32</v>
      </c>
      <c r="C40" t="s">
        <v>77</v>
      </c>
      <c r="D40" t="s">
        <v>40</v>
      </c>
      <c r="E40" t="s">
        <v>34</v>
      </c>
      <c r="F40">
        <v>24</v>
      </c>
      <c r="G40">
        <v>62</v>
      </c>
      <c r="H40">
        <v>124</v>
      </c>
      <c r="I40">
        <v>210</v>
      </c>
      <c r="J40">
        <v>0.94699999999999995</v>
      </c>
      <c r="K40">
        <v>0.23499999999999999</v>
      </c>
    </row>
    <row r="41" spans="1:20" x14ac:dyDescent="0.25">
      <c r="A41" t="s">
        <v>79</v>
      </c>
      <c r="B41" t="s">
        <v>32</v>
      </c>
      <c r="C41" t="s">
        <v>77</v>
      </c>
      <c r="D41" t="s">
        <v>42</v>
      </c>
      <c r="E41" t="s">
        <v>34</v>
      </c>
      <c r="F41">
        <v>30</v>
      </c>
      <c r="G41">
        <v>89</v>
      </c>
      <c r="H41">
        <v>178</v>
      </c>
      <c r="I41">
        <v>297</v>
      </c>
      <c r="J41">
        <v>0.94699999999999995</v>
      </c>
      <c r="K41">
        <v>0.19500000000000001</v>
      </c>
    </row>
    <row r="42" spans="1:20" x14ac:dyDescent="0.25">
      <c r="A42" t="s">
        <v>80</v>
      </c>
      <c r="B42" t="s">
        <v>32</v>
      </c>
      <c r="C42" t="s">
        <v>77</v>
      </c>
      <c r="D42" t="s">
        <v>44</v>
      </c>
      <c r="E42" t="s">
        <v>34</v>
      </c>
      <c r="F42">
        <v>35</v>
      </c>
      <c r="G42">
        <v>112</v>
      </c>
      <c r="H42">
        <v>224</v>
      </c>
      <c r="I42">
        <v>371</v>
      </c>
      <c r="J42">
        <v>0.98799999999999999</v>
      </c>
      <c r="K42">
        <v>0.16400000000000001</v>
      </c>
    </row>
    <row r="43" spans="1:20" x14ac:dyDescent="0.25">
      <c r="A43" t="s">
        <v>81</v>
      </c>
      <c r="B43" t="s">
        <v>32</v>
      </c>
      <c r="C43" t="s">
        <v>77</v>
      </c>
      <c r="D43" t="s">
        <v>46</v>
      </c>
      <c r="E43" t="s">
        <v>34</v>
      </c>
      <c r="F43">
        <v>41</v>
      </c>
      <c r="G43">
        <v>133</v>
      </c>
      <c r="H43">
        <v>266</v>
      </c>
      <c r="I43">
        <v>440</v>
      </c>
      <c r="J43">
        <v>0.98699999999999999</v>
      </c>
      <c r="K43">
        <v>0.14599999999999999</v>
      </c>
    </row>
    <row r="44" spans="1:20" x14ac:dyDescent="0.25">
      <c r="A44" t="s">
        <v>82</v>
      </c>
      <c r="B44" t="s">
        <v>32</v>
      </c>
      <c r="C44" t="s">
        <v>77</v>
      </c>
      <c r="D44" t="s">
        <v>48</v>
      </c>
      <c r="E44" t="s">
        <v>34</v>
      </c>
      <c r="F44">
        <v>48</v>
      </c>
      <c r="G44">
        <v>161</v>
      </c>
      <c r="H44">
        <v>322</v>
      </c>
      <c r="I44">
        <v>531</v>
      </c>
      <c r="J44">
        <v>0.99199999999999999</v>
      </c>
      <c r="K44">
        <v>0.13500000000000001</v>
      </c>
    </row>
    <row r="45" spans="1:20" x14ac:dyDescent="0.25">
      <c r="A45" t="s">
        <v>83</v>
      </c>
      <c r="B45" t="s">
        <v>32</v>
      </c>
      <c r="C45" t="s">
        <v>77</v>
      </c>
      <c r="D45" t="s">
        <v>50</v>
      </c>
      <c r="E45" t="s">
        <v>34</v>
      </c>
      <c r="F45">
        <v>54</v>
      </c>
      <c r="G45">
        <v>187</v>
      </c>
      <c r="H45">
        <v>374</v>
      </c>
      <c r="I45">
        <v>615</v>
      </c>
      <c r="J45">
        <v>0.99199999999999999</v>
      </c>
      <c r="K45">
        <v>0.13</v>
      </c>
    </row>
    <row r="46" spans="1:20" x14ac:dyDescent="0.25">
      <c r="A46" t="s">
        <v>84</v>
      </c>
      <c r="B46" t="s">
        <v>32</v>
      </c>
      <c r="C46" t="s">
        <v>77</v>
      </c>
      <c r="D46" t="s">
        <v>52</v>
      </c>
      <c r="E46" t="s">
        <v>34</v>
      </c>
      <c r="F46">
        <v>59</v>
      </c>
      <c r="G46">
        <v>205</v>
      </c>
      <c r="H46">
        <v>410</v>
      </c>
      <c r="I46">
        <v>674</v>
      </c>
      <c r="J46">
        <v>0.99199999999999999</v>
      </c>
      <c r="K46">
        <v>0.128</v>
      </c>
    </row>
    <row r="47" spans="1:20" x14ac:dyDescent="0.25">
      <c r="A47" t="s">
        <v>85</v>
      </c>
      <c r="B47" t="s">
        <v>32</v>
      </c>
      <c r="C47" t="s">
        <v>77</v>
      </c>
      <c r="D47" t="s">
        <v>54</v>
      </c>
      <c r="E47" t="s">
        <v>34</v>
      </c>
      <c r="F47">
        <v>64</v>
      </c>
      <c r="G47">
        <v>223</v>
      </c>
      <c r="H47">
        <v>446</v>
      </c>
      <c r="I47">
        <v>733</v>
      </c>
      <c r="J47">
        <v>0.99199999999999999</v>
      </c>
      <c r="K47">
        <v>0.126</v>
      </c>
      <c r="M47" s="15"/>
      <c r="N47" s="16"/>
      <c r="O47" s="16"/>
      <c r="P47" s="15"/>
      <c r="Q47" s="15"/>
      <c r="R47" s="15"/>
      <c r="S47" s="15"/>
      <c r="T47" s="15"/>
    </row>
    <row r="48" spans="1:20" x14ac:dyDescent="0.25">
      <c r="A48" t="s">
        <v>86</v>
      </c>
      <c r="B48" t="s">
        <v>32</v>
      </c>
      <c r="C48" t="s">
        <v>77</v>
      </c>
      <c r="D48" t="s">
        <v>56</v>
      </c>
      <c r="E48" t="s">
        <v>34</v>
      </c>
      <c r="F48">
        <v>66</v>
      </c>
      <c r="G48">
        <v>229</v>
      </c>
      <c r="H48">
        <v>458</v>
      </c>
      <c r="I48">
        <v>753</v>
      </c>
      <c r="J48">
        <v>1</v>
      </c>
      <c r="K48">
        <v>9.9000000000000005E-2</v>
      </c>
      <c r="M48" s="15"/>
      <c r="N48" s="15"/>
      <c r="O48" s="15"/>
      <c r="P48" s="15"/>
      <c r="Q48" s="15"/>
      <c r="R48" s="15"/>
      <c r="S48" s="15"/>
      <c r="T48" s="15"/>
    </row>
    <row r="49" spans="1:20" x14ac:dyDescent="0.25">
      <c r="A49" t="s">
        <v>68</v>
      </c>
      <c r="I49">
        <f>AVERAGE(I39:I48)</f>
        <v>475.6</v>
      </c>
      <c r="J49">
        <f t="shared" ref="J49" si="5">AVERAGE(J39:J48)</f>
        <v>0.97819999999999996</v>
      </c>
      <c r="K49">
        <f t="shared" ref="K49" si="6">AVERAGE(K39:K48)</f>
        <v>0.1691</v>
      </c>
      <c r="L49" s="7"/>
      <c r="M49" s="15"/>
      <c r="N49" s="15"/>
      <c r="O49" s="15"/>
      <c r="P49" s="15"/>
      <c r="Q49" s="15"/>
      <c r="R49" s="15"/>
      <c r="S49" s="15"/>
      <c r="T49" s="15"/>
    </row>
    <row r="50" spans="1:20" x14ac:dyDescent="0.25">
      <c r="A50" s="9" t="s">
        <v>92</v>
      </c>
      <c r="B50" s="10"/>
      <c r="C50" s="10"/>
      <c r="D50" s="9"/>
      <c r="E50" s="9"/>
      <c r="F50" s="9"/>
      <c r="G50" s="9"/>
      <c r="H50" s="9"/>
      <c r="I50" s="11" t="s">
        <v>33</v>
      </c>
      <c r="J50" s="11" t="s">
        <v>69</v>
      </c>
      <c r="K50" s="11" t="s">
        <v>10</v>
      </c>
      <c r="M50" s="17"/>
      <c r="N50" s="16"/>
      <c r="O50" s="16"/>
      <c r="P50" s="15"/>
      <c r="Q50" s="15"/>
      <c r="R50" s="15"/>
      <c r="S50" s="15"/>
      <c r="T50" s="15"/>
    </row>
    <row r="51" spans="1:20" x14ac:dyDescent="0.25">
      <c r="A51" s="9" t="s">
        <v>70</v>
      </c>
      <c r="B51" s="9"/>
      <c r="C51" s="9"/>
      <c r="D51" s="9"/>
      <c r="E51" s="9"/>
      <c r="F51" s="9"/>
      <c r="G51" s="9"/>
      <c r="H51" s="9"/>
      <c r="I51" s="12">
        <f>TTEST(I15:I24,I3:I12,2,1)</f>
        <v>4.3721608998993728E-3</v>
      </c>
      <c r="J51" s="12">
        <f>TTEST(J15:J24,J3:J12,2,1)</f>
        <v>2.8665675155869548E-2</v>
      </c>
      <c r="K51" s="12">
        <f>TTEST(K15:K24,K3:K12,2,1)</f>
        <v>0.79761099250792633</v>
      </c>
      <c r="M51" s="15"/>
      <c r="N51" s="16"/>
      <c r="O51" s="16"/>
      <c r="P51" s="15"/>
      <c r="Q51" s="15"/>
      <c r="R51" s="15"/>
      <c r="S51" s="15"/>
      <c r="T51" s="15"/>
    </row>
    <row r="52" spans="1:20" x14ac:dyDescent="0.25">
      <c r="A52" s="9" t="s">
        <v>71</v>
      </c>
      <c r="B52" s="9"/>
      <c r="C52" s="9"/>
      <c r="D52" s="9"/>
      <c r="E52" s="9"/>
      <c r="F52" s="9"/>
      <c r="G52" s="9"/>
      <c r="H52" s="9"/>
      <c r="I52" s="11" t="str">
        <f>_xlfn.IFS(I51&gt;0.05,"AM+CM",I13&lt;I25,"CM",TRUE,"AM")</f>
        <v>CM</v>
      </c>
      <c r="J52" s="11" t="str">
        <f>_xlfn.IFS(J51&gt;0.05,"AM+CM",J13&gt;J25,"CM",TRUE,"AM")</f>
        <v>AM</v>
      </c>
      <c r="K52" s="11" t="str">
        <f>_xlfn.IFS(K51&gt;0.05,"AM+CM",K13&gt;K25,"CM",TRUE,"AM")</f>
        <v>AM+CM</v>
      </c>
      <c r="M52" s="15"/>
      <c r="N52" s="15"/>
      <c r="O52" s="15"/>
      <c r="P52" s="15"/>
      <c r="Q52" s="15"/>
      <c r="R52" s="15"/>
      <c r="S52" s="15"/>
      <c r="T52" s="15"/>
    </row>
    <row r="53" spans="1:20" x14ac:dyDescent="0.25">
      <c r="A53" s="13"/>
      <c r="B53" s="14"/>
      <c r="C53" s="14"/>
      <c r="I53" s="18"/>
      <c r="J53" s="18"/>
      <c r="K53" s="18"/>
      <c r="M53" s="15"/>
      <c r="N53" s="15"/>
      <c r="O53" s="15"/>
      <c r="P53" s="15"/>
      <c r="Q53" s="15"/>
      <c r="R53" s="15"/>
      <c r="S53" s="15"/>
      <c r="T53" s="15"/>
    </row>
    <row r="54" spans="1:20" x14ac:dyDescent="0.25">
      <c r="A54" s="9" t="s">
        <v>93</v>
      </c>
      <c r="B54" s="10"/>
      <c r="C54" s="10"/>
      <c r="D54" s="9"/>
      <c r="E54" s="9"/>
      <c r="F54" s="9"/>
      <c r="G54" s="9"/>
      <c r="H54" s="9"/>
      <c r="I54" s="11" t="s">
        <v>33</v>
      </c>
      <c r="J54" s="11" t="s">
        <v>69</v>
      </c>
      <c r="K54" s="11" t="s">
        <v>10</v>
      </c>
    </row>
    <row r="55" spans="1:20" x14ac:dyDescent="0.25">
      <c r="A55" s="9" t="s">
        <v>70</v>
      </c>
      <c r="B55" s="9"/>
      <c r="C55" s="9"/>
      <c r="D55" s="9"/>
      <c r="E55" s="9"/>
      <c r="F55" s="9"/>
      <c r="G55" s="9"/>
      <c r="H55" s="9"/>
      <c r="I55" s="12">
        <f>TTEST(I39:I48,I27:I36,2,1)</f>
        <v>0.28577524343235883</v>
      </c>
      <c r="J55" s="12">
        <f>TTEST(J39:J48,J27:J36,2,1)</f>
        <v>0.15296429222808428</v>
      </c>
      <c r="K55" s="12">
        <f>TTEST(K39:K48,K27:K36,2,1)</f>
        <v>2.9930841074052056E-4</v>
      </c>
    </row>
    <row r="56" spans="1:20" x14ac:dyDescent="0.25">
      <c r="A56" s="9" t="s">
        <v>71</v>
      </c>
      <c r="B56" s="9"/>
      <c r="C56" s="9"/>
      <c r="D56" s="9"/>
      <c r="E56" s="9"/>
      <c r="F56" s="9"/>
      <c r="G56" s="9"/>
      <c r="H56" s="9"/>
      <c r="I56" s="11" t="str">
        <f>_xlfn.IFS(I55&gt;0.05,"---",I37&lt;I48,"CM(IM)",TRUE,"AM(IM)")</f>
        <v>---</v>
      </c>
      <c r="J56" s="11" t="str">
        <f>_xlfn.IFS(J55&gt;0.05,"---",J37&gt;J48,"CM(IM)",TRUE,"AM(IM)")</f>
        <v>---</v>
      </c>
      <c r="K56" s="11" t="str">
        <f>_xlfn.IFS(K55&gt;0.05,"---",K37&gt;K48,"CM(IM)",TRUE,"AM(IM)")</f>
        <v>CM(IM)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aol_eval</vt:lpstr>
      <vt:lpstr>aal_eval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Andrei Tour</dc:creator>
  <cp:lastModifiedBy>Andrei Tour</cp:lastModifiedBy>
  <dcterms:created xsi:type="dcterms:W3CDTF">2022-10-24T20:13:49Z</dcterms:created>
  <dcterms:modified xsi:type="dcterms:W3CDTF">2023-03-11T01:02:20Z</dcterms:modified>
</cp:coreProperties>
</file>