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yku\Downloads\ZONES\ZONES\STATS\"/>
    </mc:Choice>
  </mc:AlternateContent>
  <bookViews>
    <workbookView xWindow="-120" yWindow="-120" windowWidth="29040" windowHeight="15840"/>
  </bookViews>
  <sheets>
    <sheet name="Sheet1" sheetId="1" r:id="rId1"/>
  </sheets>
  <definedNames>
    <definedName name="_xlnm.Print_Area" localSheetId="0">Sheet1!$G$28:$P$33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3" i="1" l="1"/>
  <c r="P32" i="1"/>
  <c r="P31" i="1"/>
  <c r="P30" i="1"/>
  <c r="P29" i="1"/>
  <c r="J7" i="1" l="1"/>
  <c r="I7" i="1"/>
  <c r="O25" i="1" l="1"/>
  <c r="N25" i="1"/>
  <c r="M25" i="1"/>
  <c r="L25" i="1"/>
  <c r="K25" i="1"/>
  <c r="J25" i="1"/>
  <c r="I25" i="1"/>
  <c r="O7" i="1"/>
  <c r="N7" i="1"/>
  <c r="M7" i="1"/>
  <c r="L7" i="1"/>
  <c r="K7" i="1"/>
  <c r="H7" i="1"/>
  <c r="G7" i="1"/>
  <c r="F7" i="1"/>
  <c r="E7" i="1"/>
  <c r="O24" i="1"/>
  <c r="N24" i="1"/>
  <c r="M24" i="1"/>
  <c r="L24" i="1"/>
  <c r="K24" i="1"/>
  <c r="J24" i="1"/>
  <c r="I24" i="1"/>
  <c r="H24" i="1"/>
  <c r="G24" i="1"/>
  <c r="F24" i="1"/>
  <c r="E24" i="1"/>
  <c r="O23" i="1"/>
  <c r="N23" i="1"/>
  <c r="M23" i="1"/>
  <c r="L23" i="1"/>
  <c r="K23" i="1"/>
  <c r="J23" i="1"/>
  <c r="I23" i="1"/>
  <c r="H23" i="1"/>
  <c r="G23" i="1"/>
  <c r="F23" i="1"/>
  <c r="E23" i="1"/>
  <c r="O6" i="1"/>
  <c r="N6" i="1"/>
  <c r="N8" i="1" s="1"/>
  <c r="M6" i="1"/>
  <c r="M8" i="1" s="1"/>
  <c r="L6" i="1"/>
  <c r="K6" i="1"/>
  <c r="K8" i="1" s="1"/>
  <c r="J6" i="1"/>
  <c r="J8" i="1" s="1"/>
  <c r="I6" i="1"/>
  <c r="I8" i="1" s="1"/>
  <c r="H6" i="1"/>
  <c r="G6" i="1"/>
  <c r="F6" i="1"/>
  <c r="E6" i="1"/>
  <c r="L8" i="1" l="1"/>
  <c r="O8" i="1"/>
</calcChain>
</file>

<file path=xl/sharedStrings.xml><?xml version="1.0" encoding="utf-8"?>
<sst xmlns="http://schemas.openxmlformats.org/spreadsheetml/2006/main" count="107" uniqueCount="59">
  <si>
    <t>Ref</t>
  </si>
  <si>
    <t>ZONE</t>
  </si>
  <si>
    <t>ZONE 1 - PRI</t>
  </si>
  <si>
    <t>GREEN-OLIVE</t>
  </si>
  <si>
    <t>ZONE 1- SEC</t>
  </si>
  <si>
    <t>AVERAGE</t>
  </si>
  <si>
    <t>ZONE 2</t>
  </si>
  <si>
    <t>GREEN</t>
  </si>
  <si>
    <t>ZONE 3</t>
  </si>
  <si>
    <t>ZONE 5</t>
  </si>
  <si>
    <t>GREEN - OLIVE</t>
  </si>
  <si>
    <t>ZONE 10- FROM MAIN ROAD</t>
  </si>
  <si>
    <t>ZONE 10 - FROM ZONE 8 INTO ALLEYWAY</t>
  </si>
  <si>
    <t>ZONE 10 - PRI - DIAGONAL INTO MAIN STREET</t>
  </si>
  <si>
    <t>ZONE 10 - FROM SQUARE</t>
  </si>
  <si>
    <t>ZONE 10 - FROM ZONE 8</t>
  </si>
  <si>
    <t>ZONE 10-SEC</t>
  </si>
  <si>
    <t>ZONE 10 - PRI</t>
  </si>
  <si>
    <t>GREEN-BLUE</t>
  </si>
  <si>
    <t>x1</t>
  </si>
  <si>
    <t>y1</t>
  </si>
  <si>
    <t>x2</t>
  </si>
  <si>
    <t>y2</t>
  </si>
  <si>
    <t>Choice R3</t>
  </si>
  <si>
    <t>Choice [Norm] R3</t>
  </si>
  <si>
    <t>Connectivity</t>
  </si>
  <si>
    <t>Integration [HH] R3</t>
  </si>
  <si>
    <t>Line Length</t>
  </si>
  <si>
    <t>Mean Depth R3</t>
  </si>
  <si>
    <t>Node Count R3</t>
  </si>
  <si>
    <t>E1</t>
  </si>
  <si>
    <t>E10</t>
  </si>
  <si>
    <t>E5</t>
  </si>
  <si>
    <t>E3</t>
  </si>
  <si>
    <t>E2</t>
  </si>
  <si>
    <t>A1</t>
  </si>
  <si>
    <t>A10</t>
  </si>
  <si>
    <t>Descriptions</t>
  </si>
  <si>
    <t>Colour</t>
  </si>
  <si>
    <t>RED</t>
  </si>
  <si>
    <t>ORANGE</t>
  </si>
  <si>
    <t>MEDIAN</t>
  </si>
  <si>
    <t>ME1</t>
  </si>
  <si>
    <t>ME10</t>
  </si>
  <si>
    <t>N</t>
  </si>
  <si>
    <t>Connectivity value</t>
  </si>
  <si>
    <t>RAW DATA FROM DepthMapX</t>
  </si>
  <si>
    <t xml:space="preserve">FINAL </t>
  </si>
  <si>
    <t>SPACE SYNTAX ANALYSIS</t>
  </si>
  <si>
    <t>E</t>
  </si>
  <si>
    <t>A</t>
  </si>
  <si>
    <t>ME</t>
  </si>
  <si>
    <t>Existing</t>
  </si>
  <si>
    <t>Average</t>
  </si>
  <si>
    <t>Median</t>
  </si>
  <si>
    <t>Count</t>
  </si>
  <si>
    <t>LEGEND</t>
  </si>
  <si>
    <t>STD DEVIATION</t>
  </si>
  <si>
    <t>STD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</si>
</sst>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2" borderId="0" xfId="0" applyFont="1" applyFill="1"/>
    <xf numFmtId="1" fontId="1" fillId="0" borderId="0" xfId="0" applyNumberFormat="1" applyFont="1"/>
    <xf numFmtId="1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1" fillId="2" borderId="17" xfId="0" applyFont="1" applyFill="1" applyBorder="1"/>
    <xf numFmtId="0" fontId="1" fillId="2" borderId="1" xfId="0" applyFont="1" applyFill="1" applyBorder="1"/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1" fillId="0" borderId="17" xfId="0" applyFont="1" applyBorder="1"/>
    <xf numFmtId="0" fontId="1" fillId="0" borderId="1" xfId="0" applyFont="1" applyBorder="1"/>
    <xf numFmtId="2" fontId="1" fillId="0" borderId="1" xfId="0" applyNumberFormat="1" applyFont="1" applyBorder="1"/>
    <xf numFmtId="1" fontId="1" fillId="0" borderId="1" xfId="0" applyNumberFormat="1" applyFont="1" applyBorder="1"/>
    <xf numFmtId="0" fontId="1" fillId="0" borderId="18" xfId="0" applyFont="1" applyBorder="1"/>
    <xf numFmtId="0" fontId="1" fillId="0" borderId="4" xfId="0" applyFont="1" applyBorder="1"/>
    <xf numFmtId="1" fontId="1" fillId="0" borderId="4" xfId="0" applyNumberFormat="1" applyFont="1" applyBorder="1"/>
    <xf numFmtId="0" fontId="2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2" xfId="0" applyFont="1" applyBorder="1"/>
    <xf numFmtId="0" fontId="2" fillId="0" borderId="23" xfId="0" applyFont="1" applyBorder="1"/>
    <xf numFmtId="0" fontId="2" fillId="0" borderId="14" xfId="0" applyFont="1" applyBorder="1"/>
    <xf numFmtId="0" fontId="2" fillId="0" borderId="15" xfId="0" applyFont="1" applyBorder="1"/>
    <xf numFmtId="1" fontId="2" fillId="3" borderId="8" xfId="0" applyNumberFormat="1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4" borderId="0" xfId="0" applyFont="1" applyFill="1" applyAlignment="1">
      <alignment horizontal="right"/>
    </xf>
    <xf numFmtId="0" fontId="1" fillId="4" borderId="0" xfId="0" applyFont="1" applyFill="1"/>
    <xf numFmtId="2" fontId="1" fillId="4" borderId="0" xfId="0" applyNumberFormat="1" applyFont="1" applyFill="1" applyAlignment="1">
      <alignment horizontal="center"/>
    </xf>
    <xf numFmtId="1" fontId="1" fillId="4" borderId="0" xfId="0" applyNumberFormat="1" applyFont="1" applyFill="1"/>
    <xf numFmtId="0" fontId="1" fillId="4" borderId="0" xfId="0" applyFont="1" applyFill="1" applyAlignment="1">
      <alignment horizontal="center"/>
    </xf>
    <xf numFmtId="0" fontId="3" fillId="4" borderId="0" xfId="0" applyFont="1" applyFill="1"/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4" borderId="24" xfId="0" applyFont="1" applyFill="1" applyBorder="1"/>
    <xf numFmtId="0" fontId="1" fillId="2" borderId="25" xfId="0" applyFont="1" applyFill="1" applyBorder="1"/>
    <xf numFmtId="0" fontId="1" fillId="2" borderId="6" xfId="0" applyFont="1" applyFill="1" applyBorder="1"/>
    <xf numFmtId="2" fontId="1" fillId="2" borderId="6" xfId="0" applyNumberFormat="1" applyFont="1" applyFill="1" applyBorder="1"/>
    <xf numFmtId="1" fontId="1" fillId="2" borderId="6" xfId="0" applyNumberFormat="1" applyFont="1" applyFill="1" applyBorder="1"/>
    <xf numFmtId="0" fontId="2" fillId="2" borderId="6" xfId="0" applyFont="1" applyFill="1" applyBorder="1" applyAlignment="1">
      <alignment horizontal="center"/>
    </xf>
    <xf numFmtId="0" fontId="1" fillId="0" borderId="26" xfId="0" applyFont="1" applyBorder="1" applyAlignment="1">
      <alignment horizontal="right"/>
    </xf>
    <xf numFmtId="0" fontId="1" fillId="0" borderId="27" xfId="0" applyFont="1" applyBorder="1"/>
    <xf numFmtId="1" fontId="1" fillId="0" borderId="27" xfId="0" applyNumberFormat="1" applyFont="1" applyBorder="1"/>
    <xf numFmtId="0" fontId="2" fillId="0" borderId="27" xfId="0" applyFont="1" applyBorder="1"/>
    <xf numFmtId="0" fontId="2" fillId="0" borderId="28" xfId="0" applyFont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1" fillId="4" borderId="16" xfId="0" applyFont="1" applyFill="1" applyBorder="1"/>
    <xf numFmtId="0" fontId="1" fillId="4" borderId="33" xfId="0" applyFont="1" applyFill="1" applyBorder="1"/>
    <xf numFmtId="0" fontId="1" fillId="4" borderId="34" xfId="0" applyFont="1" applyFill="1" applyBorder="1" applyAlignment="1">
      <alignment horizontal="center"/>
    </xf>
    <xf numFmtId="0" fontId="1" fillId="4" borderId="35" xfId="0" applyFont="1" applyFill="1" applyBorder="1"/>
    <xf numFmtId="0" fontId="1" fillId="4" borderId="36" xfId="0" applyFont="1" applyFill="1" applyBorder="1" applyAlignment="1">
      <alignment horizontal="center"/>
    </xf>
    <xf numFmtId="0" fontId="1" fillId="4" borderId="37" xfId="0" applyFont="1" applyFill="1" applyBorder="1"/>
    <xf numFmtId="0" fontId="1" fillId="4" borderId="38" xfId="0" applyFont="1" applyFill="1" applyBorder="1"/>
    <xf numFmtId="0" fontId="1" fillId="4" borderId="39" xfId="0" applyFont="1" applyFill="1" applyBorder="1" applyAlignment="1">
      <alignment horizontal="center"/>
    </xf>
    <xf numFmtId="1" fontId="1" fillId="3" borderId="6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" fontId="1" fillId="3" borderId="4" xfId="0" applyNumberFormat="1" applyFont="1" applyFill="1" applyBorder="1" applyAlignment="1">
      <alignment horizontal="center"/>
    </xf>
    <xf numFmtId="2" fontId="1" fillId="3" borderId="6" xfId="0" applyNumberFormat="1" applyFont="1" applyFill="1" applyBorder="1" applyAlignment="1">
      <alignment horizontal="center"/>
    </xf>
    <xf numFmtId="1" fontId="1" fillId="3" borderId="7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2" fontId="1" fillId="0" borderId="23" xfId="0" applyNumberFormat="1" applyFont="1" applyBorder="1"/>
    <xf numFmtId="2" fontId="1" fillId="0" borderId="14" xfId="0" applyNumberFormat="1" applyFont="1" applyBorder="1"/>
    <xf numFmtId="2" fontId="1" fillId="0" borderId="15" xfId="0" applyNumberFormat="1" applyFont="1" applyBorder="1"/>
    <xf numFmtId="0" fontId="4" fillId="2" borderId="7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2" borderId="3" xfId="0" applyFont="1" applyFill="1" applyBorder="1" applyAlignment="1">
      <alignment horizontal="center" vertical="top"/>
    </xf>
    <xf numFmtId="0" fontId="4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6"/>
  <sheetViews>
    <sheetView tabSelected="1" zoomScale="80" zoomScaleNormal="80" workbookViewId="0">
      <selection activeCell="G28" sqref="G28:P33"/>
    </sheetView>
  </sheetViews>
  <sheetFormatPr defaultColWidth="9.109375" defaultRowHeight="13.8" x14ac:dyDescent="0.3"/>
  <cols>
    <col min="1" max="1" width="9.109375" style="1"/>
    <col min="2" max="2" width="5.6640625" style="3" customWidth="1"/>
    <col min="3" max="3" width="5.6640625" style="1" customWidth="1"/>
    <col min="4" max="4" width="9.109375" style="1"/>
    <col min="5" max="5" width="9.109375" style="3"/>
    <col min="6" max="8" width="9.109375" style="1"/>
    <col min="9" max="15" width="15.6640625" style="1" customWidth="1"/>
    <col min="16" max="16" width="9.109375" style="1"/>
    <col min="17" max="17" width="29.33203125" style="2" customWidth="1"/>
    <col min="18" max="18" width="2.6640625" style="1" customWidth="1"/>
    <col min="19" max="16384" width="9.109375" style="1"/>
  </cols>
  <sheetData>
    <row r="1" spans="2:18" x14ac:dyDescent="0.3">
      <c r="B1" s="44"/>
      <c r="K1" s="5"/>
    </row>
    <row r="2" spans="2:18" ht="14.4" thickBot="1" x14ac:dyDescent="0.35">
      <c r="B2" s="44"/>
      <c r="C2" s="41"/>
      <c r="D2" s="45" t="s">
        <v>46</v>
      </c>
      <c r="E2" s="44"/>
      <c r="F2" s="41"/>
      <c r="G2" s="41"/>
      <c r="H2" s="41"/>
      <c r="I2" s="45" t="s">
        <v>48</v>
      </c>
      <c r="J2" s="41"/>
      <c r="K2" s="43"/>
      <c r="L2" s="41"/>
      <c r="M2" s="41"/>
      <c r="N2" s="41"/>
      <c r="O2" s="41"/>
      <c r="P2" s="41"/>
      <c r="Q2" s="40"/>
      <c r="R2" s="41"/>
    </row>
    <row r="3" spans="2:18" ht="14.4" thickBot="1" x14ac:dyDescent="0.35">
      <c r="B3" s="62"/>
      <c r="C3" s="54" t="s">
        <v>1</v>
      </c>
      <c r="D3" s="55" t="s">
        <v>0</v>
      </c>
      <c r="E3" s="55" t="s">
        <v>19</v>
      </c>
      <c r="F3" s="55" t="s">
        <v>20</v>
      </c>
      <c r="G3" s="55" t="s">
        <v>21</v>
      </c>
      <c r="H3" s="55" t="s">
        <v>22</v>
      </c>
      <c r="I3" s="55" t="s">
        <v>23</v>
      </c>
      <c r="J3" s="55" t="s">
        <v>24</v>
      </c>
      <c r="K3" s="56" t="s">
        <v>25</v>
      </c>
      <c r="L3" s="55" t="s">
        <v>26</v>
      </c>
      <c r="M3" s="55" t="s">
        <v>27</v>
      </c>
      <c r="N3" s="55" t="s">
        <v>28</v>
      </c>
      <c r="O3" s="55" t="s">
        <v>29</v>
      </c>
      <c r="P3" s="57" t="s">
        <v>38</v>
      </c>
      <c r="Q3" s="58" t="s">
        <v>37</v>
      </c>
      <c r="R3" s="41"/>
    </row>
    <row r="4" spans="2:18" s="4" customFormat="1" x14ac:dyDescent="0.3">
      <c r="B4" s="59" t="s">
        <v>49</v>
      </c>
      <c r="C4" s="49" t="s">
        <v>30</v>
      </c>
      <c r="D4" s="50">
        <v>48</v>
      </c>
      <c r="E4" s="51">
        <v>17132.771309100001</v>
      </c>
      <c r="F4" s="51">
        <v>3295.1181186099998</v>
      </c>
      <c r="G4" s="51">
        <v>17444.220050899999</v>
      </c>
      <c r="H4" s="51">
        <v>3476.2876481500002</v>
      </c>
      <c r="I4" s="51">
        <v>8</v>
      </c>
      <c r="J4" s="51">
        <v>5.8823529999999999E-2</v>
      </c>
      <c r="K4" s="52">
        <v>3</v>
      </c>
      <c r="L4" s="51">
        <v>1.2906152</v>
      </c>
      <c r="M4" s="51">
        <v>360.30919999999998</v>
      </c>
      <c r="N4" s="51">
        <v>2.4705881999999999</v>
      </c>
      <c r="O4" s="51">
        <v>18</v>
      </c>
      <c r="P4" s="53" t="s">
        <v>3</v>
      </c>
      <c r="Q4" s="83" t="s">
        <v>2</v>
      </c>
      <c r="R4" s="41"/>
    </row>
    <row r="5" spans="2:18" s="4" customFormat="1" x14ac:dyDescent="0.3">
      <c r="B5" s="60" t="s">
        <v>49</v>
      </c>
      <c r="C5" s="15" t="s">
        <v>30</v>
      </c>
      <c r="D5" s="16">
        <v>49</v>
      </c>
      <c r="E5" s="17">
        <v>17362.795543299999</v>
      </c>
      <c r="F5" s="17">
        <v>3443.7178450900001</v>
      </c>
      <c r="G5" s="17">
        <v>18105.794175700001</v>
      </c>
      <c r="H5" s="17">
        <v>3694.09820614</v>
      </c>
      <c r="I5" s="17">
        <v>14</v>
      </c>
      <c r="J5" s="17">
        <v>7.3684208000000001E-2</v>
      </c>
      <c r="K5" s="18">
        <v>2</v>
      </c>
      <c r="L5" s="17">
        <v>1.4896638</v>
      </c>
      <c r="M5" s="17">
        <v>784.05182000000002</v>
      </c>
      <c r="N5" s="17">
        <v>2.4000001000000002</v>
      </c>
      <c r="O5" s="17">
        <v>21</v>
      </c>
      <c r="P5" s="37" t="s">
        <v>3</v>
      </c>
      <c r="Q5" s="84" t="s">
        <v>4</v>
      </c>
      <c r="R5" s="41"/>
    </row>
    <row r="6" spans="2:18" x14ac:dyDescent="0.3">
      <c r="B6" s="60" t="s">
        <v>50</v>
      </c>
      <c r="C6" s="19" t="s">
        <v>35</v>
      </c>
      <c r="D6" s="20" t="s">
        <v>5</v>
      </c>
      <c r="E6" s="7">
        <f>AVERAGE(E4:E5)</f>
        <v>17247.7834262</v>
      </c>
      <c r="F6" s="7">
        <f t="shared" ref="F6:O6" si="0">AVERAGE(F4:F5)</f>
        <v>3369.4179818499997</v>
      </c>
      <c r="G6" s="7">
        <f t="shared" si="0"/>
        <v>17775.007113300002</v>
      </c>
      <c r="H6" s="7">
        <f t="shared" si="0"/>
        <v>3585.1929271449999</v>
      </c>
      <c r="I6" s="7">
        <f t="shared" si="0"/>
        <v>11</v>
      </c>
      <c r="J6" s="7">
        <f t="shared" si="0"/>
        <v>6.6253868999999993E-2</v>
      </c>
      <c r="K6" s="6">
        <f t="shared" si="0"/>
        <v>2.5</v>
      </c>
      <c r="L6" s="7">
        <f t="shared" si="0"/>
        <v>1.3901395000000001</v>
      </c>
      <c r="M6" s="7">
        <f t="shared" si="0"/>
        <v>572.18051000000003</v>
      </c>
      <c r="N6" s="7">
        <f t="shared" si="0"/>
        <v>2.4352941499999998</v>
      </c>
      <c r="O6" s="7">
        <f t="shared" si="0"/>
        <v>19.5</v>
      </c>
      <c r="P6" s="38"/>
      <c r="Q6" s="85"/>
      <c r="R6" s="41"/>
    </row>
    <row r="7" spans="2:18" x14ac:dyDescent="0.3">
      <c r="B7" s="60" t="s">
        <v>51</v>
      </c>
      <c r="C7" s="19" t="s">
        <v>42</v>
      </c>
      <c r="D7" s="20" t="s">
        <v>41</v>
      </c>
      <c r="E7" s="7">
        <f>MEDIAN(E4:E5)</f>
        <v>17247.7834262</v>
      </c>
      <c r="F7" s="7">
        <f t="shared" ref="F7:O7" si="1">MEDIAN(F4:F5)</f>
        <v>3369.4179818499997</v>
      </c>
      <c r="G7" s="7">
        <f t="shared" si="1"/>
        <v>17775.007113300002</v>
      </c>
      <c r="H7" s="7">
        <f t="shared" si="1"/>
        <v>3585.1929271449999</v>
      </c>
      <c r="I7" s="7">
        <f>MEDIAN(I4:I5)</f>
        <v>11</v>
      </c>
      <c r="J7" s="7">
        <f>MEDIAN(J4:J5)</f>
        <v>6.6253868999999993E-2</v>
      </c>
      <c r="K7" s="7">
        <f t="shared" si="1"/>
        <v>2.5</v>
      </c>
      <c r="L7" s="7">
        <f t="shared" si="1"/>
        <v>1.3901395000000001</v>
      </c>
      <c r="M7" s="7">
        <f t="shared" si="1"/>
        <v>572.18051000000003</v>
      </c>
      <c r="N7" s="7">
        <f t="shared" si="1"/>
        <v>2.4352941499999998</v>
      </c>
      <c r="O7" s="7">
        <f t="shared" si="1"/>
        <v>19.5</v>
      </c>
      <c r="P7" s="38"/>
      <c r="Q7" s="85"/>
      <c r="R7" s="41"/>
    </row>
    <row r="8" spans="2:18" x14ac:dyDescent="0.3">
      <c r="B8" s="60"/>
      <c r="C8" s="19"/>
      <c r="D8" s="20" t="s">
        <v>58</v>
      </c>
      <c r="E8" s="7"/>
      <c r="F8" s="7"/>
      <c r="G8" s="7"/>
      <c r="H8" s="7"/>
      <c r="I8" s="7">
        <f>STDEV(I6:I7)</f>
        <v>0</v>
      </c>
      <c r="J8" s="7">
        <f t="shared" ref="J8:O8" si="2">STDEV(J6:J7)</f>
        <v>0</v>
      </c>
      <c r="K8" s="7">
        <f t="shared" si="2"/>
        <v>0</v>
      </c>
      <c r="L8" s="7">
        <f t="shared" si="2"/>
        <v>0</v>
      </c>
      <c r="M8" s="7">
        <f t="shared" si="2"/>
        <v>0</v>
      </c>
      <c r="N8" s="7">
        <f t="shared" si="2"/>
        <v>0</v>
      </c>
      <c r="O8" s="7">
        <f t="shared" si="2"/>
        <v>0</v>
      </c>
      <c r="P8" s="38"/>
      <c r="Q8" s="85"/>
      <c r="R8" s="41"/>
    </row>
    <row r="9" spans="2:18" s="4" customFormat="1" x14ac:dyDescent="0.3">
      <c r="B9" s="60" t="s">
        <v>49</v>
      </c>
      <c r="C9" s="15" t="s">
        <v>34</v>
      </c>
      <c r="D9" s="16">
        <v>40</v>
      </c>
      <c r="E9" s="17">
        <v>16466.108152699999</v>
      </c>
      <c r="F9" s="17">
        <v>2987.7406022</v>
      </c>
      <c r="G9" s="17">
        <v>17170.430143900001</v>
      </c>
      <c r="H9" s="17">
        <v>3313.4386328400001</v>
      </c>
      <c r="I9" s="17">
        <v>20</v>
      </c>
      <c r="J9" s="17">
        <v>0.25641027</v>
      </c>
      <c r="K9" s="18">
        <v>3</v>
      </c>
      <c r="L9" s="17">
        <v>1.3873683000000001</v>
      </c>
      <c r="M9" s="17">
        <v>775.98242000000005</v>
      </c>
      <c r="N9" s="17">
        <v>2.1538463000000001</v>
      </c>
      <c r="O9" s="17">
        <v>14</v>
      </c>
      <c r="P9" s="37" t="s">
        <v>7</v>
      </c>
      <c r="Q9" s="84" t="s">
        <v>6</v>
      </c>
      <c r="R9" s="41"/>
    </row>
    <row r="10" spans="2:18" x14ac:dyDescent="0.3">
      <c r="B10" s="60"/>
      <c r="C10" s="19"/>
      <c r="D10" s="20"/>
      <c r="E10" s="7"/>
      <c r="F10" s="21"/>
      <c r="G10" s="21"/>
      <c r="H10" s="21"/>
      <c r="I10" s="21"/>
      <c r="J10" s="21"/>
      <c r="K10" s="22"/>
      <c r="L10" s="21"/>
      <c r="M10" s="21"/>
      <c r="N10" s="21"/>
      <c r="O10" s="21"/>
      <c r="P10" s="38"/>
      <c r="Q10" s="85"/>
      <c r="R10" s="41"/>
    </row>
    <row r="11" spans="2:18" s="4" customFormat="1" x14ac:dyDescent="0.3">
      <c r="B11" s="60" t="s">
        <v>49</v>
      </c>
      <c r="C11" s="15" t="s">
        <v>33</v>
      </c>
      <c r="D11" s="16">
        <v>46</v>
      </c>
      <c r="E11" s="17">
        <v>16117.000576099999</v>
      </c>
      <c r="F11" s="17">
        <v>2828.9628122700001</v>
      </c>
      <c r="G11" s="17">
        <v>16486.464279600001</v>
      </c>
      <c r="H11" s="17">
        <v>3011.1501481499999</v>
      </c>
      <c r="I11" s="17">
        <v>0</v>
      </c>
      <c r="J11" s="17">
        <v>0</v>
      </c>
      <c r="K11" s="18">
        <v>1</v>
      </c>
      <c r="L11" s="17">
        <v>0.76619166000000005</v>
      </c>
      <c r="M11" s="17">
        <v>411.94130999999999</v>
      </c>
      <c r="N11" s="17">
        <v>2.2857143999999998</v>
      </c>
      <c r="O11" s="17">
        <v>8</v>
      </c>
      <c r="P11" s="37" t="s">
        <v>3</v>
      </c>
      <c r="Q11" s="84" t="s">
        <v>8</v>
      </c>
      <c r="R11" s="41"/>
    </row>
    <row r="12" spans="2:18" x14ac:dyDescent="0.3">
      <c r="B12" s="60"/>
      <c r="C12" s="19"/>
      <c r="D12" s="20"/>
      <c r="E12" s="7"/>
      <c r="F12" s="21"/>
      <c r="G12" s="21"/>
      <c r="H12" s="21"/>
      <c r="I12" s="21"/>
      <c r="J12" s="21"/>
      <c r="K12" s="22"/>
      <c r="L12" s="21"/>
      <c r="M12" s="21"/>
      <c r="N12" s="21"/>
      <c r="O12" s="21"/>
      <c r="P12" s="38"/>
      <c r="Q12" s="85"/>
      <c r="R12" s="41"/>
    </row>
    <row r="13" spans="2:18" s="4" customFormat="1" x14ac:dyDescent="0.3">
      <c r="B13" s="60" t="s">
        <v>49</v>
      </c>
      <c r="C13" s="15" t="s">
        <v>32</v>
      </c>
      <c r="D13" s="16">
        <v>39</v>
      </c>
      <c r="E13" s="17">
        <v>15509.3701877</v>
      </c>
      <c r="F13" s="17">
        <v>4974.49858907</v>
      </c>
      <c r="G13" s="17">
        <v>16278.831785099999</v>
      </c>
      <c r="H13" s="17">
        <v>3309.36740745</v>
      </c>
      <c r="I13" s="17">
        <v>13</v>
      </c>
      <c r="J13" s="17">
        <v>0.2888889</v>
      </c>
      <c r="K13" s="18">
        <v>3</v>
      </c>
      <c r="L13" s="17">
        <v>1.2063862999999999</v>
      </c>
      <c r="M13" s="17">
        <v>1834.3208</v>
      </c>
      <c r="N13" s="17">
        <v>2.0999998999999998</v>
      </c>
      <c r="O13" s="17">
        <v>11</v>
      </c>
      <c r="P13" s="37" t="s">
        <v>10</v>
      </c>
      <c r="Q13" s="84" t="s">
        <v>9</v>
      </c>
      <c r="R13" s="41"/>
    </row>
    <row r="14" spans="2:18" x14ac:dyDescent="0.3">
      <c r="B14" s="60"/>
      <c r="C14" s="19"/>
      <c r="D14" s="20"/>
      <c r="E14" s="7"/>
      <c r="F14" s="21"/>
      <c r="G14" s="21"/>
      <c r="H14" s="21"/>
      <c r="I14" s="21"/>
      <c r="J14" s="21"/>
      <c r="K14" s="22"/>
      <c r="L14" s="21"/>
      <c r="M14" s="21"/>
      <c r="N14" s="21"/>
      <c r="O14" s="21"/>
      <c r="P14" s="38"/>
      <c r="Q14" s="85"/>
      <c r="R14" s="41"/>
    </row>
    <row r="15" spans="2:18" s="4" customFormat="1" x14ac:dyDescent="0.3">
      <c r="B15" s="60" t="s">
        <v>49</v>
      </c>
      <c r="C15" s="15" t="s">
        <v>31</v>
      </c>
      <c r="D15" s="16">
        <v>3</v>
      </c>
      <c r="E15" s="17">
        <v>14940.4164404</v>
      </c>
      <c r="F15" s="17">
        <v>5773.4765704700003</v>
      </c>
      <c r="G15" s="17">
        <v>15928.706402100001</v>
      </c>
      <c r="H15" s="17">
        <v>5920.0406842599996</v>
      </c>
      <c r="I15" s="17">
        <v>47</v>
      </c>
      <c r="J15" s="17">
        <v>0.10107526999999999</v>
      </c>
      <c r="K15" s="18">
        <v>8</v>
      </c>
      <c r="L15" s="17">
        <v>2.2522224999999998</v>
      </c>
      <c r="M15" s="17">
        <v>999.09862999999996</v>
      </c>
      <c r="N15" s="17">
        <v>2.1612903999999999</v>
      </c>
      <c r="O15" s="17">
        <v>32</v>
      </c>
      <c r="P15" s="37" t="s">
        <v>39</v>
      </c>
      <c r="Q15" s="84" t="s">
        <v>11</v>
      </c>
      <c r="R15" s="41"/>
    </row>
    <row r="16" spans="2:18" s="4" customFormat="1" x14ac:dyDescent="0.3">
      <c r="B16" s="60" t="s">
        <v>49</v>
      </c>
      <c r="C16" s="15" t="s">
        <v>31</v>
      </c>
      <c r="D16" s="16">
        <v>4</v>
      </c>
      <c r="E16" s="17">
        <v>15028.965592500001</v>
      </c>
      <c r="F16" s="17">
        <v>6006.5542236499996</v>
      </c>
      <c r="G16" s="17">
        <v>15097.158617700001</v>
      </c>
      <c r="H16" s="17">
        <v>5331.7486164299999</v>
      </c>
      <c r="I16" s="17">
        <v>65</v>
      </c>
      <c r="J16" s="17">
        <v>0.17195767000000001</v>
      </c>
      <c r="K16" s="18">
        <v>8</v>
      </c>
      <c r="L16" s="17">
        <v>2.5817697000000002</v>
      </c>
      <c r="M16" s="17">
        <v>678.24248999999998</v>
      </c>
      <c r="N16" s="17">
        <v>1.9642857</v>
      </c>
      <c r="O16" s="17">
        <v>29</v>
      </c>
      <c r="P16" s="37" t="s">
        <v>39</v>
      </c>
      <c r="Q16" s="84" t="s">
        <v>12</v>
      </c>
      <c r="R16" s="41"/>
    </row>
    <row r="17" spans="2:18" s="4" customFormat="1" x14ac:dyDescent="0.3">
      <c r="B17" s="60" t="s">
        <v>49</v>
      </c>
      <c r="C17" s="15" t="s">
        <v>31</v>
      </c>
      <c r="D17" s="16">
        <v>6</v>
      </c>
      <c r="E17" s="17">
        <v>14651.359438199999</v>
      </c>
      <c r="F17" s="17">
        <v>5877.2928177399999</v>
      </c>
      <c r="G17" s="17">
        <v>15141.9420969</v>
      </c>
      <c r="H17" s="17">
        <v>5747.0136054799996</v>
      </c>
      <c r="I17" s="17">
        <v>84</v>
      </c>
      <c r="J17" s="17">
        <v>0.20689656000000001</v>
      </c>
      <c r="K17" s="18">
        <v>7</v>
      </c>
      <c r="L17" s="17">
        <v>2.6232544999999998</v>
      </c>
      <c r="M17" s="17">
        <v>507.58645999999999</v>
      </c>
      <c r="N17" s="17">
        <v>1.9655172999999999</v>
      </c>
      <c r="O17" s="17">
        <v>30</v>
      </c>
      <c r="P17" s="37" t="s">
        <v>40</v>
      </c>
      <c r="Q17" s="84" t="s">
        <v>13</v>
      </c>
      <c r="R17" s="41"/>
    </row>
    <row r="18" spans="2:18" s="4" customFormat="1" x14ac:dyDescent="0.3">
      <c r="B18" s="60" t="s">
        <v>49</v>
      </c>
      <c r="C18" s="15" t="s">
        <v>31</v>
      </c>
      <c r="D18" s="16">
        <v>7</v>
      </c>
      <c r="E18" s="17">
        <v>14269.682058599999</v>
      </c>
      <c r="F18" s="17">
        <v>5621.82342496</v>
      </c>
      <c r="G18" s="17">
        <v>15042.197075</v>
      </c>
      <c r="H18" s="17">
        <v>5933.27216675</v>
      </c>
      <c r="I18" s="17">
        <v>81</v>
      </c>
      <c r="J18" s="17">
        <v>0.23076922999999999</v>
      </c>
      <c r="K18" s="18">
        <v>8</v>
      </c>
      <c r="L18" s="17">
        <v>2.2763442999999999</v>
      </c>
      <c r="M18" s="17">
        <v>832.93444999999997</v>
      </c>
      <c r="N18" s="17">
        <v>2.074074</v>
      </c>
      <c r="O18" s="17">
        <v>28</v>
      </c>
      <c r="P18" s="37" t="s">
        <v>39</v>
      </c>
      <c r="Q18" s="84" t="s">
        <v>14</v>
      </c>
      <c r="R18" s="41"/>
    </row>
    <row r="19" spans="2:18" s="4" customFormat="1" x14ac:dyDescent="0.3">
      <c r="B19" s="60" t="s">
        <v>49</v>
      </c>
      <c r="C19" s="15" t="s">
        <v>31</v>
      </c>
      <c r="D19" s="16">
        <v>8</v>
      </c>
      <c r="E19" s="17">
        <v>14914.971281800001</v>
      </c>
      <c r="F19" s="17">
        <v>5888.4886875399998</v>
      </c>
      <c r="G19" s="17">
        <v>15177.565318999999</v>
      </c>
      <c r="H19" s="17">
        <v>5178.05985822</v>
      </c>
      <c r="I19" s="17">
        <v>58</v>
      </c>
      <c r="J19" s="17">
        <v>0.16524216999999999</v>
      </c>
      <c r="K19" s="18">
        <v>7</v>
      </c>
      <c r="L19" s="17">
        <v>2.5389995999999999</v>
      </c>
      <c r="M19" s="17">
        <v>757.40661999999998</v>
      </c>
      <c r="N19" s="17">
        <v>1.962963</v>
      </c>
      <c r="O19" s="17">
        <v>28</v>
      </c>
      <c r="P19" s="37" t="s">
        <v>40</v>
      </c>
      <c r="Q19" s="84" t="s">
        <v>15</v>
      </c>
      <c r="R19" s="41"/>
    </row>
    <row r="20" spans="2:18" s="4" customFormat="1" x14ac:dyDescent="0.3">
      <c r="B20" s="60" t="s">
        <v>49</v>
      </c>
      <c r="C20" s="15" t="s">
        <v>31</v>
      </c>
      <c r="D20" s="16">
        <v>16</v>
      </c>
      <c r="E20" s="17">
        <v>14866.1165772</v>
      </c>
      <c r="F20" s="17">
        <v>5866.0969479400001</v>
      </c>
      <c r="G20" s="17">
        <v>15155.1735794</v>
      </c>
      <c r="H20" s="17">
        <v>5542.4345299899996</v>
      </c>
      <c r="I20" s="17">
        <v>14</v>
      </c>
      <c r="J20" s="17">
        <v>4.3076920999999997E-2</v>
      </c>
      <c r="K20" s="18">
        <v>6</v>
      </c>
      <c r="L20" s="17">
        <v>2.3989037999999998</v>
      </c>
      <c r="M20" s="17">
        <v>433.94851999999997</v>
      </c>
      <c r="N20" s="17">
        <v>2</v>
      </c>
      <c r="O20" s="17">
        <v>27</v>
      </c>
      <c r="P20" s="37" t="s">
        <v>40</v>
      </c>
      <c r="Q20" s="86" t="s">
        <v>15</v>
      </c>
      <c r="R20" s="41"/>
    </row>
    <row r="21" spans="2:18" s="4" customFormat="1" x14ac:dyDescent="0.3">
      <c r="B21" s="60" t="s">
        <v>49</v>
      </c>
      <c r="C21" s="15" t="s">
        <v>31</v>
      </c>
      <c r="D21" s="16">
        <v>35</v>
      </c>
      <c r="E21" s="17">
        <v>15432.0169054</v>
      </c>
      <c r="F21" s="17">
        <v>7048.7879216800002</v>
      </c>
      <c r="G21" s="17">
        <v>15887.9941483</v>
      </c>
      <c r="H21" s="17">
        <v>7258.4560289000001</v>
      </c>
      <c r="I21" s="17">
        <v>16</v>
      </c>
      <c r="J21" s="17">
        <v>8.4210530000000006E-2</v>
      </c>
      <c r="K21" s="18">
        <v>2</v>
      </c>
      <c r="L21" s="17">
        <v>1.4382961999999999</v>
      </c>
      <c r="M21" s="17">
        <v>501.87247000000002</v>
      </c>
      <c r="N21" s="17">
        <v>2.4500000000000002</v>
      </c>
      <c r="O21" s="17">
        <v>21</v>
      </c>
      <c r="P21" s="37" t="s">
        <v>3</v>
      </c>
      <c r="Q21" s="84" t="s">
        <v>16</v>
      </c>
      <c r="R21" s="41"/>
    </row>
    <row r="22" spans="2:18" s="4" customFormat="1" x14ac:dyDescent="0.3">
      <c r="B22" s="60" t="s">
        <v>49</v>
      </c>
      <c r="C22" s="15" t="s">
        <v>31</v>
      </c>
      <c r="D22" s="16">
        <v>36</v>
      </c>
      <c r="E22" s="17">
        <v>15031.0012052</v>
      </c>
      <c r="F22" s="17">
        <v>5929.2009413699998</v>
      </c>
      <c r="G22" s="17">
        <v>15073.7490717</v>
      </c>
      <c r="H22" s="17">
        <v>5776.5299895099997</v>
      </c>
      <c r="I22" s="17">
        <v>1</v>
      </c>
      <c r="J22" s="17">
        <v>4.3290042999999997E-3</v>
      </c>
      <c r="K22" s="18">
        <v>3</v>
      </c>
      <c r="L22" s="17">
        <v>1.9341822</v>
      </c>
      <c r="M22" s="17">
        <v>158.54274000000001</v>
      </c>
      <c r="N22" s="17">
        <v>2.1363637</v>
      </c>
      <c r="O22" s="17">
        <v>23</v>
      </c>
      <c r="P22" s="37" t="s">
        <v>18</v>
      </c>
      <c r="Q22" s="84" t="s">
        <v>17</v>
      </c>
      <c r="R22" s="41"/>
    </row>
    <row r="23" spans="2:18" x14ac:dyDescent="0.3">
      <c r="B23" s="60" t="s">
        <v>50</v>
      </c>
      <c r="C23" s="19" t="s">
        <v>36</v>
      </c>
      <c r="D23" s="20" t="s">
        <v>5</v>
      </c>
      <c r="E23" s="7">
        <f>AVERAGE(E15:E22)</f>
        <v>14891.816187412498</v>
      </c>
      <c r="F23" s="7">
        <f t="shared" ref="F23:O23" si="3">AVERAGE(F15:F22)</f>
        <v>6001.46519191875</v>
      </c>
      <c r="G23" s="7">
        <f t="shared" si="3"/>
        <v>15313.060788762501</v>
      </c>
      <c r="H23" s="7">
        <f t="shared" si="3"/>
        <v>5835.9444349424994</v>
      </c>
      <c r="I23" s="7">
        <f t="shared" si="3"/>
        <v>45.75</v>
      </c>
      <c r="J23" s="7">
        <f t="shared" si="3"/>
        <v>0.12594466941250002</v>
      </c>
      <c r="K23" s="6">
        <f t="shared" si="3"/>
        <v>6.125</v>
      </c>
      <c r="L23" s="7">
        <f t="shared" si="3"/>
        <v>2.2554965999999999</v>
      </c>
      <c r="M23" s="7">
        <f t="shared" si="3"/>
        <v>608.7040475</v>
      </c>
      <c r="N23" s="7">
        <f t="shared" si="3"/>
        <v>2.0893117624999999</v>
      </c>
      <c r="O23" s="7">
        <f t="shared" si="3"/>
        <v>27.25</v>
      </c>
      <c r="P23" s="38"/>
      <c r="Q23" s="46"/>
      <c r="R23" s="41"/>
    </row>
    <row r="24" spans="2:18" x14ac:dyDescent="0.3">
      <c r="B24" s="60" t="s">
        <v>51</v>
      </c>
      <c r="C24" s="19" t="s">
        <v>43</v>
      </c>
      <c r="D24" s="20" t="s">
        <v>41</v>
      </c>
      <c r="E24" s="7">
        <f>MEDIAN(E15:E22)</f>
        <v>14927.693861100001</v>
      </c>
      <c r="F24" s="7">
        <f t="shared" ref="F24:O24" si="4">MEDIAN(F15:F22)</f>
        <v>5882.8907526399998</v>
      </c>
      <c r="G24" s="7">
        <f t="shared" si="4"/>
        <v>15148.55783815</v>
      </c>
      <c r="H24" s="7">
        <f t="shared" si="4"/>
        <v>5761.7717974949992</v>
      </c>
      <c r="I24" s="7">
        <f t="shared" si="4"/>
        <v>52.5</v>
      </c>
      <c r="J24" s="7">
        <f t="shared" si="4"/>
        <v>0.13315872000000001</v>
      </c>
      <c r="K24" s="7">
        <f t="shared" si="4"/>
        <v>7</v>
      </c>
      <c r="L24" s="7">
        <f t="shared" si="4"/>
        <v>2.3376240499999996</v>
      </c>
      <c r="M24" s="7">
        <f t="shared" si="4"/>
        <v>592.91447500000004</v>
      </c>
      <c r="N24" s="7">
        <f t="shared" si="4"/>
        <v>2.0370369999999998</v>
      </c>
      <c r="O24" s="7">
        <f t="shared" si="4"/>
        <v>28</v>
      </c>
      <c r="P24" s="38"/>
      <c r="Q24" s="46"/>
      <c r="R24" s="41"/>
    </row>
    <row r="25" spans="2:18" x14ac:dyDescent="0.3">
      <c r="B25" s="60"/>
      <c r="C25" s="19"/>
      <c r="D25" s="20" t="s">
        <v>58</v>
      </c>
      <c r="E25" s="7"/>
      <c r="F25" s="7"/>
      <c r="G25" s="7"/>
      <c r="H25" s="7"/>
      <c r="I25" s="7">
        <f>STDEV(I15:I22)</f>
        <v>31.900514998082038</v>
      </c>
      <c r="J25" s="7">
        <f t="shared" ref="J25:O25" si="5">STDEV(J15:J22)</f>
        <v>8.0374610432200913E-2</v>
      </c>
      <c r="K25" s="7">
        <f t="shared" si="5"/>
        <v>2.3566016694748031</v>
      </c>
      <c r="L25" s="7">
        <f t="shared" si="5"/>
        <v>0.39895298121645578</v>
      </c>
      <c r="M25" s="7">
        <f t="shared" si="5"/>
        <v>263.07459646022613</v>
      </c>
      <c r="N25" s="7">
        <f t="shared" si="5"/>
        <v>0.16588300055494315</v>
      </c>
      <c r="O25" s="7">
        <f t="shared" si="5"/>
        <v>3.6154430670982181</v>
      </c>
      <c r="P25" s="38"/>
      <c r="Q25" s="46"/>
      <c r="R25" s="41"/>
    </row>
    <row r="26" spans="2:18" ht="14.4" thickBot="1" x14ac:dyDescent="0.35">
      <c r="B26" s="61"/>
      <c r="C26" s="23"/>
      <c r="D26" s="24" t="s">
        <v>44</v>
      </c>
      <c r="E26" s="8">
        <v>8</v>
      </c>
      <c r="F26" s="24"/>
      <c r="G26" s="24"/>
      <c r="H26" s="24"/>
      <c r="I26" s="24"/>
      <c r="J26" s="24"/>
      <c r="K26" s="25"/>
      <c r="L26" s="24"/>
      <c r="M26" s="24"/>
      <c r="N26" s="24"/>
      <c r="O26" s="24"/>
      <c r="P26" s="39"/>
      <c r="Q26" s="47"/>
      <c r="R26" s="41"/>
    </row>
    <row r="27" spans="2:18" ht="14.4" thickBot="1" x14ac:dyDescent="0.35">
      <c r="B27" s="44"/>
      <c r="C27" s="41"/>
      <c r="D27" s="41"/>
      <c r="E27" s="42"/>
      <c r="F27" s="41"/>
      <c r="G27" s="41"/>
      <c r="H27" s="41"/>
      <c r="I27" s="41"/>
      <c r="J27" s="41"/>
      <c r="K27" s="43"/>
      <c r="L27" s="41"/>
      <c r="M27" s="41"/>
      <c r="N27" s="41"/>
      <c r="O27" s="41"/>
      <c r="P27" s="41"/>
      <c r="Q27" s="40"/>
      <c r="R27" s="41"/>
    </row>
    <row r="28" spans="2:18" ht="30" customHeight="1" thickBot="1" x14ac:dyDescent="0.35">
      <c r="B28" s="44"/>
      <c r="C28" s="63" t="s">
        <v>56</v>
      </c>
      <c r="D28" s="64"/>
      <c r="E28" s="65"/>
      <c r="F28" s="41"/>
      <c r="G28" s="30" t="s">
        <v>47</v>
      </c>
      <c r="H28" s="26" t="s">
        <v>1</v>
      </c>
      <c r="I28" s="13" t="s">
        <v>23</v>
      </c>
      <c r="J28" s="14" t="s">
        <v>24</v>
      </c>
      <c r="K28" s="34" t="s">
        <v>25</v>
      </c>
      <c r="L28" s="35" t="s">
        <v>26</v>
      </c>
      <c r="M28" s="14" t="s">
        <v>27</v>
      </c>
      <c r="N28" s="35" t="s">
        <v>28</v>
      </c>
      <c r="O28" s="36" t="s">
        <v>29</v>
      </c>
      <c r="P28" s="87" t="s">
        <v>45</v>
      </c>
      <c r="Q28" s="40"/>
      <c r="R28" s="41"/>
    </row>
    <row r="29" spans="2:18" x14ac:dyDescent="0.3">
      <c r="B29" s="44"/>
      <c r="C29" s="66" t="s">
        <v>49</v>
      </c>
      <c r="D29" s="48" t="s">
        <v>52</v>
      </c>
      <c r="E29" s="67"/>
      <c r="F29" s="41"/>
      <c r="G29" s="31" t="s">
        <v>41</v>
      </c>
      <c r="H29" s="27">
        <v>1</v>
      </c>
      <c r="I29" s="10">
        <v>11</v>
      </c>
      <c r="J29" s="9">
        <v>6.6253868999999993E-2</v>
      </c>
      <c r="K29" s="71">
        <v>2.5</v>
      </c>
      <c r="L29" s="74">
        <v>1.3901395000000001</v>
      </c>
      <c r="M29" s="9">
        <v>572.18051000000003</v>
      </c>
      <c r="N29" s="74">
        <v>2.4352941499999998</v>
      </c>
      <c r="O29" s="75">
        <v>19.5</v>
      </c>
      <c r="P29" s="80">
        <f>(K29*L29*N29*O29)</f>
        <v>165.03818136165384</v>
      </c>
      <c r="Q29" s="40"/>
      <c r="R29" s="41"/>
    </row>
    <row r="30" spans="2:18" x14ac:dyDescent="0.3">
      <c r="B30" s="44"/>
      <c r="C30" s="66" t="s">
        <v>50</v>
      </c>
      <c r="D30" s="48" t="s">
        <v>53</v>
      </c>
      <c r="E30" s="67"/>
      <c r="F30" s="41"/>
      <c r="G30" s="32"/>
      <c r="H30" s="28">
        <v>2</v>
      </c>
      <c r="I30" s="11">
        <v>20</v>
      </c>
      <c r="J30" s="7">
        <v>0.25641027</v>
      </c>
      <c r="K30" s="72">
        <v>3</v>
      </c>
      <c r="L30" s="76">
        <v>1.3873683000000001</v>
      </c>
      <c r="M30" s="7">
        <v>775.98242000000005</v>
      </c>
      <c r="N30" s="76">
        <v>2.1538463000000001</v>
      </c>
      <c r="O30" s="77">
        <v>14</v>
      </c>
      <c r="P30" s="81">
        <f t="shared" ref="P30:P33" si="6">(K30*L30*N30*O30)</f>
        <v>125.50347934707619</v>
      </c>
      <c r="Q30" s="40"/>
      <c r="R30" s="41"/>
    </row>
    <row r="31" spans="2:18" x14ac:dyDescent="0.3">
      <c r="B31" s="44"/>
      <c r="C31" s="66" t="s">
        <v>51</v>
      </c>
      <c r="D31" s="48" t="s">
        <v>54</v>
      </c>
      <c r="E31" s="67"/>
      <c r="F31" s="41"/>
      <c r="G31" s="32"/>
      <c r="H31" s="28">
        <v>3</v>
      </c>
      <c r="I31" s="11">
        <v>0</v>
      </c>
      <c r="J31" s="7">
        <v>0</v>
      </c>
      <c r="K31" s="72">
        <v>1</v>
      </c>
      <c r="L31" s="76">
        <v>0.76619166000000005</v>
      </c>
      <c r="M31" s="7">
        <v>411.94130999999999</v>
      </c>
      <c r="N31" s="76">
        <v>2.2857143999999998</v>
      </c>
      <c r="O31" s="77">
        <v>8</v>
      </c>
      <c r="P31" s="81">
        <f t="shared" si="6"/>
        <v>14.010362483375232</v>
      </c>
      <c r="Q31" s="40"/>
      <c r="R31" s="41"/>
    </row>
    <row r="32" spans="2:18" x14ac:dyDescent="0.3">
      <c r="B32" s="44"/>
      <c r="C32" s="66" t="s">
        <v>58</v>
      </c>
      <c r="D32" s="48" t="s">
        <v>57</v>
      </c>
      <c r="E32" s="67"/>
      <c r="F32" s="41"/>
      <c r="G32" s="32"/>
      <c r="H32" s="28">
        <v>5</v>
      </c>
      <c r="I32" s="11">
        <v>13</v>
      </c>
      <c r="J32" s="7">
        <v>0.2888889</v>
      </c>
      <c r="K32" s="72">
        <v>3</v>
      </c>
      <c r="L32" s="76">
        <v>1.2063862999999999</v>
      </c>
      <c r="M32" s="7">
        <v>1834.3208</v>
      </c>
      <c r="N32" s="76">
        <v>2.0999998999999998</v>
      </c>
      <c r="O32" s="77">
        <v>11</v>
      </c>
      <c r="P32" s="81">
        <f t="shared" si="6"/>
        <v>83.602566608925201</v>
      </c>
      <c r="Q32" s="40"/>
      <c r="R32" s="41"/>
    </row>
    <row r="33" spans="2:18" ht="14.4" thickBot="1" x14ac:dyDescent="0.35">
      <c r="B33" s="44"/>
      <c r="C33" s="68" t="s">
        <v>44</v>
      </c>
      <c r="D33" s="69" t="s">
        <v>55</v>
      </c>
      <c r="E33" s="70"/>
      <c r="F33" s="41"/>
      <c r="G33" s="33" t="s">
        <v>41</v>
      </c>
      <c r="H33" s="29">
        <v>10</v>
      </c>
      <c r="I33" s="12">
        <v>52.5</v>
      </c>
      <c r="J33" s="8">
        <v>0.13315872000000001</v>
      </c>
      <c r="K33" s="73">
        <v>7</v>
      </c>
      <c r="L33" s="78">
        <v>2.3376240499999996</v>
      </c>
      <c r="M33" s="8">
        <v>592.91447500000004</v>
      </c>
      <c r="N33" s="78">
        <v>2.0370369999999998</v>
      </c>
      <c r="O33" s="79">
        <v>28</v>
      </c>
      <c r="P33" s="82">
        <f t="shared" si="6"/>
        <v>933.31802966021041</v>
      </c>
      <c r="Q33" s="40"/>
      <c r="R33" s="41"/>
    </row>
    <row r="34" spans="2:18" x14ac:dyDescent="0.3">
      <c r="B34" s="44"/>
      <c r="C34" s="41"/>
      <c r="D34" s="41"/>
      <c r="E34" s="44"/>
      <c r="F34" s="41"/>
      <c r="G34" s="41"/>
      <c r="H34" s="41"/>
      <c r="I34" s="41"/>
      <c r="J34" s="41"/>
      <c r="K34" s="43"/>
      <c r="L34" s="41"/>
      <c r="M34" s="41"/>
      <c r="N34" s="41"/>
      <c r="O34" s="41"/>
      <c r="P34" s="41"/>
      <c r="Q34" s="40"/>
      <c r="R34" s="41"/>
    </row>
    <row r="35" spans="2:18" x14ac:dyDescent="0.3">
      <c r="K35" s="5"/>
    </row>
    <row r="36" spans="2:18" x14ac:dyDescent="0.3">
      <c r="K36" s="5"/>
    </row>
  </sheetData>
  <pageMargins left="0.7" right="0.7" top="0.75" bottom="0.75" header="0.3" footer="0.3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F0A95DF3B7904DB5C1B57401802D61" ma:contentTypeVersion="11" ma:contentTypeDescription="Create a new document." ma:contentTypeScope="" ma:versionID="0eaed0dc0f0db5cf7173477bd8ee30cc">
  <xsd:schema xmlns:xsd="http://www.w3.org/2001/XMLSchema" xmlns:xs="http://www.w3.org/2001/XMLSchema" xmlns:p="http://schemas.microsoft.com/office/2006/metadata/properties" xmlns:ns3="94d24e4a-c6d2-4d70-a0f9-4f8db2246cf8" xmlns:ns4="4b52221f-8000-4d85-a1f9-8a372643c5f9" targetNamespace="http://schemas.microsoft.com/office/2006/metadata/properties" ma:root="true" ma:fieldsID="adf604c3d00b8c3c1ba9327188a1a509" ns3:_="" ns4:_="">
    <xsd:import namespace="94d24e4a-c6d2-4d70-a0f9-4f8db2246cf8"/>
    <xsd:import namespace="4b52221f-8000-4d85-a1f9-8a372643c5f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EventHashCode" minOccurs="0"/>
                <xsd:element ref="ns4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d24e4a-c6d2-4d70-a0f9-4f8db2246cf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52221f-8000-4d85-a1f9-8a372643c5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100062-19F8-47BC-B78B-B0388D0EDA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d24e4a-c6d2-4d70-a0f9-4f8db2246cf8"/>
    <ds:schemaRef ds:uri="4b52221f-8000-4d85-a1f9-8a372643c5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E58AE18-6692-4278-997B-A4357FFD7989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b52221f-8000-4d85-a1f9-8a372643c5f9"/>
    <ds:schemaRef ds:uri="94d24e4a-c6d2-4d70-a0f9-4f8db2246cf8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CDC3DCB-59C1-463E-8DC6-7C2F09B01D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Yee Kee Ku</dc:creator>
  <cp:lastModifiedBy>Yee Kee Ku</cp:lastModifiedBy>
  <cp:lastPrinted>2020-11-10T12:54:29Z</cp:lastPrinted>
  <dcterms:created xsi:type="dcterms:W3CDTF">2020-01-04T03:47:38Z</dcterms:created>
  <dcterms:modified xsi:type="dcterms:W3CDTF">2020-11-10T12:54:38Z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0x0101000DF0A95DF3B7904DB5C1B57401802D61</vt:lpwstr>
  </property>
</Properties>
</file>