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/Documents/Work Folder/Manuscripts/Paracetamol/"/>
    </mc:Choice>
  </mc:AlternateContent>
  <xr:revisionPtr revIDLastSave="0" documentId="13_ncr:1_{8AD8B14E-380E-4846-8416-5E7ABEA32112}" xr6:coauthVersionLast="45" xr6:coauthVersionMax="45" xr10:uidLastSave="{00000000-0000-0000-0000-000000000000}"/>
  <bookViews>
    <workbookView xWindow="480" yWindow="960" windowWidth="51880" windowHeight="34520" activeTab="1" xr2:uid="{CBB0F5D7-B77F-AD42-99B6-46CA61CF05D7}"/>
  </bookViews>
  <sheets>
    <sheet name="Run 1" sheetId="1" r:id="rId1"/>
    <sheet name="Run 2" sheetId="2" r:id="rId2"/>
    <sheet name="All pups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3" i="2" l="1"/>
  <c r="Z29" i="2"/>
  <c r="Z35" i="2"/>
  <c r="Z41" i="2"/>
  <c r="N13" i="2"/>
  <c r="O13" i="2"/>
  <c r="D28" i="2"/>
  <c r="D13" i="2"/>
  <c r="E13" i="2"/>
  <c r="D23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L13" i="2"/>
  <c r="M13" i="2"/>
  <c r="D27" i="2"/>
  <c r="X26" i="2"/>
  <c r="J13" i="2"/>
  <c r="K13" i="2"/>
  <c r="D26" i="2"/>
  <c r="X25" i="2"/>
  <c r="H13" i="2"/>
  <c r="I13" i="2"/>
  <c r="D25" i="2"/>
  <c r="X24" i="2"/>
  <c r="F13" i="2"/>
  <c r="G13" i="2"/>
  <c r="D24" i="2"/>
  <c r="X23" i="2"/>
  <c r="J14" i="2"/>
  <c r="K14" i="2"/>
  <c r="V20" i="2"/>
  <c r="X20" i="2"/>
  <c r="H14" i="2"/>
  <c r="I14" i="2"/>
  <c r="V19" i="2"/>
  <c r="X19" i="2"/>
  <c r="F14" i="2"/>
  <c r="G14" i="2"/>
  <c r="V18" i="2"/>
  <c r="X18" i="2"/>
  <c r="D14" i="2"/>
  <c r="E14" i="2"/>
  <c r="V17" i="2"/>
  <c r="X17" i="2"/>
  <c r="O16" i="2"/>
  <c r="N16" i="2"/>
  <c r="M16" i="2"/>
  <c r="L16" i="2"/>
  <c r="K16" i="2"/>
  <c r="J16" i="2"/>
  <c r="I16" i="2"/>
  <c r="H16" i="2"/>
  <c r="G16" i="2"/>
  <c r="F16" i="2"/>
  <c r="E16" i="2"/>
  <c r="D16" i="2"/>
  <c r="O15" i="2"/>
  <c r="N15" i="2"/>
  <c r="M15" i="2"/>
  <c r="L15" i="2"/>
  <c r="K15" i="2"/>
  <c r="J15" i="2"/>
  <c r="I15" i="2"/>
  <c r="H15" i="2"/>
  <c r="G15" i="2"/>
  <c r="F15" i="2"/>
  <c r="E15" i="2"/>
  <c r="D15" i="2"/>
  <c r="O14" i="2"/>
  <c r="N14" i="2"/>
  <c r="M14" i="2"/>
  <c r="L14" i="2"/>
  <c r="AB58" i="1"/>
  <c r="AD56" i="1"/>
  <c r="AB56" i="1"/>
  <c r="AD55" i="1"/>
  <c r="AB55" i="1"/>
  <c r="AD51" i="1"/>
  <c r="AB51" i="1"/>
  <c r="AD49" i="1"/>
  <c r="AB49" i="1"/>
  <c r="AD47" i="1"/>
  <c r="AB47" i="1"/>
  <c r="AD46" i="1"/>
  <c r="AB46" i="1"/>
  <c r="AD45" i="1"/>
  <c r="AB45" i="1"/>
  <c r="AD44" i="1"/>
  <c r="AB44" i="1"/>
  <c r="AD43" i="1"/>
  <c r="AB43" i="1"/>
  <c r="AD42" i="1"/>
  <c r="AB42" i="1"/>
  <c r="AD40" i="1"/>
  <c r="AB40" i="1"/>
  <c r="AB39" i="1"/>
  <c r="AD37" i="1"/>
  <c r="AB37" i="1"/>
  <c r="AD36" i="1"/>
  <c r="AB36" i="1"/>
  <c r="K20" i="1"/>
  <c r="L20" i="1"/>
  <c r="R21" i="1"/>
  <c r="O21" i="1"/>
  <c r="N21" i="1"/>
  <c r="M21" i="1"/>
  <c r="L21" i="1"/>
  <c r="K21" i="1"/>
  <c r="J21" i="1"/>
  <c r="I21" i="1"/>
  <c r="H21" i="1"/>
  <c r="G21" i="1"/>
  <c r="F21" i="1"/>
  <c r="E21" i="1"/>
  <c r="D21" i="1"/>
  <c r="I20" i="1"/>
  <c r="J20" i="1"/>
  <c r="R20" i="1"/>
  <c r="O20" i="1"/>
  <c r="N20" i="1"/>
  <c r="M20" i="1"/>
  <c r="H20" i="1"/>
  <c r="G20" i="1"/>
  <c r="F20" i="1"/>
  <c r="E20" i="1"/>
  <c r="D20" i="1"/>
  <c r="R19" i="1"/>
  <c r="O19" i="1"/>
  <c r="N19" i="1"/>
  <c r="M19" i="1"/>
  <c r="L19" i="1"/>
  <c r="K19" i="1"/>
  <c r="J19" i="1"/>
  <c r="I19" i="1"/>
  <c r="H19" i="1"/>
  <c r="G19" i="1"/>
  <c r="F19" i="1"/>
  <c r="E19" i="1"/>
  <c r="D19" i="1"/>
  <c r="R18" i="1"/>
  <c r="O18" i="1"/>
  <c r="N18" i="1"/>
  <c r="M18" i="1"/>
  <c r="L18" i="1"/>
  <c r="K18" i="1"/>
  <c r="J18" i="1"/>
  <c r="I18" i="1"/>
  <c r="H18" i="1"/>
  <c r="G18" i="1"/>
  <c r="F18" i="1"/>
  <c r="E18" i="1"/>
  <c r="D18" i="1"/>
  <c r="R17" i="1"/>
  <c r="O17" i="1"/>
  <c r="N17" i="1"/>
  <c r="M17" i="1"/>
  <c r="L17" i="1"/>
  <c r="K17" i="1"/>
  <c r="J17" i="1"/>
  <c r="I17" i="1"/>
  <c r="H17" i="1"/>
  <c r="G17" i="1"/>
  <c r="F17" i="1"/>
  <c r="E17" i="1"/>
  <c r="D17" i="1"/>
  <c r="R16" i="1"/>
  <c r="O16" i="1"/>
  <c r="N16" i="1"/>
  <c r="M16" i="1"/>
</calcChain>
</file>

<file path=xl/sharedStrings.xml><?xml version="1.0" encoding="utf-8"?>
<sst xmlns="http://schemas.openxmlformats.org/spreadsheetml/2006/main" count="240" uniqueCount="84">
  <si>
    <t>450nm</t>
  </si>
  <si>
    <t>570nm</t>
  </si>
  <si>
    <t>Temperature(¡C)</t>
  </si>
  <si>
    <t>IL1b ELISA</t>
  </si>
  <si>
    <t>standard curve</t>
  </si>
  <si>
    <t>y = 0.0014x + 0.0935</t>
  </si>
  <si>
    <t>Y = 0.001332*X + 0.1008</t>
  </si>
  <si>
    <t>450-570nm</t>
  </si>
  <si>
    <t>pg/ml</t>
  </si>
  <si>
    <t>optical den</t>
  </si>
  <si>
    <t>Animal</t>
  </si>
  <si>
    <t>Condition</t>
  </si>
  <si>
    <t>Age</t>
  </si>
  <si>
    <t>Animal ID</t>
  </si>
  <si>
    <t>Absorbance</t>
  </si>
  <si>
    <t>Treatment group</t>
  </si>
  <si>
    <t>Time</t>
  </si>
  <si>
    <t>M/F</t>
  </si>
  <si>
    <t>control mum</t>
  </si>
  <si>
    <t>Mums</t>
  </si>
  <si>
    <t xml:space="preserve">control </t>
  </si>
  <si>
    <t>E19 pups</t>
  </si>
  <si>
    <t>?</t>
  </si>
  <si>
    <t>chronic high para mum</t>
  </si>
  <si>
    <t>F</t>
  </si>
  <si>
    <t>Acute</t>
  </si>
  <si>
    <t>Chronic</t>
  </si>
  <si>
    <t>Control</t>
  </si>
  <si>
    <t>acute low para mum</t>
  </si>
  <si>
    <t>acute low dose paracetamol</t>
  </si>
  <si>
    <t>acute high para mum</t>
  </si>
  <si>
    <t>Low dose</t>
  </si>
  <si>
    <t>chronic low para mum</t>
  </si>
  <si>
    <t>acute high dose paracetamol</t>
  </si>
  <si>
    <t>M</t>
  </si>
  <si>
    <t>High dose</t>
  </si>
  <si>
    <t>Pup</t>
  </si>
  <si>
    <t>chronic low dose paracetamol</t>
  </si>
  <si>
    <t>low</t>
  </si>
  <si>
    <t>-</t>
  </si>
  <si>
    <t>high</t>
  </si>
  <si>
    <t>chronic high dose paracetamol</t>
  </si>
  <si>
    <t>chronic cim mum</t>
  </si>
  <si>
    <t>iv</t>
  </si>
  <si>
    <t>chronic dig mum</t>
  </si>
  <si>
    <t xml:space="preserve">Control post-birth </t>
  </si>
  <si>
    <t>control E19 pups</t>
  </si>
  <si>
    <t>chronic high para E19 pups</t>
  </si>
  <si>
    <t>chronic high dose paracetamol (duplicate)</t>
  </si>
  <si>
    <t xml:space="preserve"> </t>
  </si>
  <si>
    <t>ip</t>
  </si>
  <si>
    <t>acute low para E19 pups</t>
  </si>
  <si>
    <t xml:space="preserve">chronic cimetidine </t>
  </si>
  <si>
    <t>acute high para E19 pups</t>
  </si>
  <si>
    <t>chronic digoxin</t>
  </si>
  <si>
    <t>chronic low para E19 pups</t>
  </si>
  <si>
    <t>chronic cimetidine</t>
  </si>
  <si>
    <t xml:space="preserve">Chronic post-birth lithium </t>
  </si>
  <si>
    <t>P2 Pups</t>
  </si>
  <si>
    <t>P2 control</t>
  </si>
  <si>
    <t>chronic cim E19 pups</t>
  </si>
  <si>
    <t>P2 lithium</t>
  </si>
  <si>
    <t>chronic dig E19 pups</t>
  </si>
  <si>
    <t>P7 Pups</t>
  </si>
  <si>
    <t>P7 control</t>
  </si>
  <si>
    <t>dupe chronic high para mum</t>
  </si>
  <si>
    <t>P7 lithium</t>
  </si>
  <si>
    <t>control post birth mum</t>
  </si>
  <si>
    <t>RNAseq animals</t>
  </si>
  <si>
    <t>chronic lithium mum</t>
  </si>
  <si>
    <t>Concentration</t>
  </si>
  <si>
    <t>excel</t>
  </si>
  <si>
    <t>prism</t>
  </si>
  <si>
    <t>mums</t>
  </si>
  <si>
    <t>chronic low dose para</t>
  </si>
  <si>
    <t>chronic high dose para</t>
  </si>
  <si>
    <t>Standards</t>
  </si>
  <si>
    <t>pups</t>
  </si>
  <si>
    <t>450-570</t>
  </si>
  <si>
    <t>optical density</t>
  </si>
  <si>
    <t>NOT USED IN THIS PAPER</t>
  </si>
  <si>
    <t>Run 1</t>
  </si>
  <si>
    <t>Run 2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</si>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</sst>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rgb="FF59595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readingOrder="1"/>
    </xf>
    <xf numFmtId="0" fontId="3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164" fontId="0" fillId="0" borderId="3" xfId="0" applyNumberFormat="1" applyBorder="1" applyAlignment="1"/>
    <xf numFmtId="0" fontId="0" fillId="0" borderId="5" xfId="0" applyBorder="1" applyAlignment="1"/>
    <xf numFmtId="0" fontId="0" fillId="2" borderId="0" xfId="0" applyFill="1"/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/>
    <xf numFmtId="165" fontId="0" fillId="0" borderId="0" xfId="0" applyNumberFormat="1"/>
    <xf numFmtId="0" fontId="4" fillId="0" borderId="0" xfId="0" applyFont="1"/>
    <xf numFmtId="165" fontId="4" fillId="0" borderId="0" xfId="0" applyNumberFormat="1" applyFont="1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readingOrder="1"/>
    </xf>
    <xf numFmtId="0" fontId="8" fillId="0" borderId="0" xfId="0" applyFont="1"/>
    <xf numFmtId="0" fontId="7" fillId="0" borderId="0" xfId="0" applyFont="1"/>
    <xf numFmtId="1" fontId="4" fillId="0" borderId="1" xfId="0" applyNumberFormat="1" applyFont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0" fillId="7" borderId="0" xfId="0" applyFill="1"/>
    <xf numFmtId="0" fontId="3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0" xfId="0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0" fillId="0" borderId="0" xfId="0" applyNumberFormat="1"/>
    <xf numFmtId="166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Standard</a:t>
            </a:r>
            <a:r>
              <a:rPr lang="en-US" baseline="0"/>
              <a:t>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'Run 1'!$Q$16:$Q$21</c:f>
              <c:numCache>
                <c:formatCode>General</c:formatCode>
                <c:ptCount val="6"/>
                <c:pt idx="0">
                  <c:v>0</c:v>
                </c:pt>
                <c:pt idx="1">
                  <c:v>31.3</c:v>
                </c:pt>
                <c:pt idx="2">
                  <c:v>62.5</c:v>
                </c:pt>
                <c:pt idx="3">
                  <c:v>125</c:v>
                </c:pt>
                <c:pt idx="4">
                  <c:v>250</c:v>
                </c:pt>
                <c:pt idx="5">
                  <c:v>500</c:v>
                </c:pt>
              </c:numCache>
            </c:numRef>
          </c:xVal>
          <c:yVal>
            <c:numRef>
              <c:f>'Run 1'!$R$16:$R$21</c:f>
              <c:numCache>
                <c:formatCode>General</c:formatCode>
                <c:ptCount val="6"/>
                <c:pt idx="0">
                  <c:v>5.4800000000000001E-2</c:v>
                </c:pt>
                <c:pt idx="1">
                  <c:v>0.15275</c:v>
                </c:pt>
                <c:pt idx="2">
                  <c:v>0.18914999999999998</c:v>
                </c:pt>
                <c:pt idx="3">
                  <c:v>0.27380000000000004</c:v>
                </c:pt>
                <c:pt idx="4">
                  <c:v>0.44189999999999996</c:v>
                </c:pt>
                <c:pt idx="5">
                  <c:v>0.76005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B1-C346-95A5-1E83CBBE3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1443648"/>
        <c:axId val="1021223616"/>
      </c:scatterChart>
      <c:valAx>
        <c:axId val="1091443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1223616"/>
        <c:crosses val="autoZero"/>
        <c:crossBetween val="midCat"/>
      </c:valAx>
      <c:valAx>
        <c:axId val="102122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443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Standard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'Run 2'!$C$23:$C$28</c:f>
              <c:numCache>
                <c:formatCode>0.0</c:formatCode>
                <c:ptCount val="6"/>
                <c:pt idx="0">
                  <c:v>0</c:v>
                </c:pt>
                <c:pt idx="1">
                  <c:v>31.3</c:v>
                </c:pt>
                <c:pt idx="2">
                  <c:v>62.5</c:v>
                </c:pt>
                <c:pt idx="3" formatCode="General">
                  <c:v>125</c:v>
                </c:pt>
                <c:pt idx="4" formatCode="General">
                  <c:v>250</c:v>
                </c:pt>
                <c:pt idx="5" formatCode="General">
                  <c:v>500</c:v>
                </c:pt>
              </c:numCache>
            </c:numRef>
          </c:xVal>
          <c:yVal>
            <c:numRef>
              <c:f>'Run 2'!$D$23:$D$28</c:f>
              <c:numCache>
                <c:formatCode>0.000</c:formatCode>
                <c:ptCount val="6"/>
                <c:pt idx="0">
                  <c:v>8.299999999999999E-2</c:v>
                </c:pt>
                <c:pt idx="1">
                  <c:v>0.14424999999999999</c:v>
                </c:pt>
                <c:pt idx="2">
                  <c:v>0.19714999999999999</c:v>
                </c:pt>
                <c:pt idx="3">
                  <c:v>0.29015000000000002</c:v>
                </c:pt>
                <c:pt idx="4">
                  <c:v>0.48854999999999998</c:v>
                </c:pt>
                <c:pt idx="5">
                  <c:v>0.85054999999999992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0D1-494F-84CD-42C36EA44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3403792"/>
        <c:axId val="723433216"/>
      </c:scatterChart>
      <c:valAx>
        <c:axId val="723403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(pg/ml)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433216"/>
        <c:crosses val="autoZero"/>
        <c:crossBetween val="midCat"/>
      </c:valAx>
      <c:valAx>
        <c:axId val="72343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403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635000</xdr:colOff>
      <xdr:row>22</xdr:row>
      <xdr:rowOff>101600</xdr:rowOff>
    </xdr:from>
    <xdr:to>
      <xdr:col>10</xdr:col>
      <xdr:colOff>647700</xdr:colOff>
      <xdr:row>36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541A76-D061-A24F-8689-E7731C3DE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520700</xdr:colOff>
      <xdr:row>20</xdr:row>
      <xdr:rowOff>1587</xdr:rowOff>
    </xdr:from>
    <xdr:to>
      <xdr:col>11</xdr:col>
      <xdr:colOff>379412</xdr:colOff>
      <xdr:row>34</xdr:row>
      <xdr:rowOff>77787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091FCA-5BC4-2D4C-8912-7336383328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99AC0-81BD-2F4F-9755-F5DB80114B6F}">
  <sheetPr>
    <pageSetUpPr fitToPage="1"/>
  </sheetPr>
  <dimension ref="C1:AV89"/>
  <sheetViews>
    <sheetView topLeftCell="A19" zoomScaleNormal="70" zoomScalePageLayoutView="70" workbookViewId="0">
      <selection activeCell="T25" sqref="T25"/>
    </sheetView>
  </sheetViews>
  <sheetFormatPr baseColWidth="10" defaultColWidth="8.83203125" defaultRowHeight="15" x14ac:dyDescent="0.2"/>
  <cols>
    <col min="34" max="35" width="12.1640625" bestFit="1" customWidth="1"/>
    <col min="37" max="37" width="13.1640625" customWidth="1"/>
    <col min="38" max="38" width="18.1640625" customWidth="1"/>
    <col min="39" max="39" width="15.5" bestFit="1" customWidth="1"/>
    <col min="42" max="43" width="12.1640625" bestFit="1" customWidth="1"/>
    <col min="45" max="45" width="13.5" customWidth="1"/>
    <col min="46" max="47" width="15.5" bestFit="1" customWidth="1"/>
  </cols>
  <sheetData>
    <row r="1" spans="3:48" x14ac:dyDescent="0.2">
      <c r="D1" t="s">
        <v>0</v>
      </c>
      <c r="Q1" t="s">
        <v>1</v>
      </c>
      <c r="AE1" s="1"/>
      <c r="AF1" s="1"/>
      <c r="AG1" s="1"/>
      <c r="AH1" s="1"/>
      <c r="AI1" s="1"/>
      <c r="AJ1" s="1"/>
      <c r="AK1" s="1"/>
      <c r="AL1" s="1"/>
      <c r="AM1" s="1"/>
    </row>
    <row r="2" spans="3:48" x14ac:dyDescent="0.2">
      <c r="C2" t="s">
        <v>2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  <c r="Q2">
        <v>1</v>
      </c>
      <c r="R2">
        <v>2</v>
      </c>
      <c r="S2">
        <v>3</v>
      </c>
      <c r="T2">
        <v>4</v>
      </c>
      <c r="U2">
        <v>5</v>
      </c>
      <c r="V2">
        <v>6</v>
      </c>
      <c r="W2">
        <v>7</v>
      </c>
      <c r="X2">
        <v>8</v>
      </c>
      <c r="Y2">
        <v>9</v>
      </c>
      <c r="Z2">
        <v>10</v>
      </c>
      <c r="AA2">
        <v>11</v>
      </c>
      <c r="AB2">
        <v>12</v>
      </c>
      <c r="AE2" s="1"/>
      <c r="AF2" s="1"/>
      <c r="AG2" s="1"/>
      <c r="AH2" s="1"/>
      <c r="AI2" s="1"/>
      <c r="AJ2" s="1"/>
      <c r="AK2" s="1"/>
      <c r="AL2" s="1"/>
      <c r="AM2" s="1"/>
    </row>
    <row r="3" spans="3:48" x14ac:dyDescent="0.2">
      <c r="AE3" s="1"/>
      <c r="AF3" s="1"/>
      <c r="AG3" s="1"/>
      <c r="AH3" s="1"/>
      <c r="AI3" s="1"/>
      <c r="AJ3" s="1"/>
      <c r="AK3" s="1"/>
      <c r="AL3" s="1"/>
      <c r="AM3" s="1"/>
    </row>
    <row r="4" spans="3:48" x14ac:dyDescent="0.2">
      <c r="AE4" s="1"/>
      <c r="AF4" s="1"/>
      <c r="AG4" s="1"/>
      <c r="AH4" s="1"/>
      <c r="AI4" s="1"/>
      <c r="AJ4" s="1"/>
      <c r="AK4" s="1"/>
      <c r="AL4" s="1"/>
      <c r="AM4" s="1"/>
    </row>
    <row r="5" spans="3:48" x14ac:dyDescent="0.2">
      <c r="C5">
        <v>37</v>
      </c>
      <c r="D5">
        <v>4.8399999999999999E-2</v>
      </c>
      <c r="E5">
        <v>4.99E-2</v>
      </c>
      <c r="F5">
        <v>4.9200000000000001E-2</v>
      </c>
      <c r="G5">
        <v>4.3299999999999998E-2</v>
      </c>
      <c r="H5">
        <v>4.5499999999999999E-2</v>
      </c>
      <c r="I5">
        <v>4.7E-2</v>
      </c>
      <c r="J5">
        <v>4.5100000000000001E-2</v>
      </c>
      <c r="K5">
        <v>4.3299999999999998E-2</v>
      </c>
      <c r="L5">
        <v>5.0200000000000002E-2</v>
      </c>
      <c r="M5">
        <v>9.8699999999999996E-2</v>
      </c>
      <c r="N5">
        <v>0.1065</v>
      </c>
      <c r="O5">
        <v>0.1137</v>
      </c>
      <c r="Q5">
        <v>4.6800000000000001E-2</v>
      </c>
      <c r="R5">
        <v>4.8800000000000003E-2</v>
      </c>
      <c r="S5">
        <v>4.82E-2</v>
      </c>
      <c r="T5">
        <v>4.4400000000000002E-2</v>
      </c>
      <c r="U5">
        <v>4.4299999999999999E-2</v>
      </c>
      <c r="V5">
        <v>4.6399999999999997E-2</v>
      </c>
      <c r="W5">
        <v>4.48E-2</v>
      </c>
      <c r="X5">
        <v>4.3499999999999997E-2</v>
      </c>
      <c r="Y5">
        <v>4.8300000000000003E-2</v>
      </c>
      <c r="Z5">
        <v>4.24E-2</v>
      </c>
      <c r="AA5">
        <v>4.3900000000000002E-2</v>
      </c>
      <c r="AB5">
        <v>4.3499999999999997E-2</v>
      </c>
      <c r="AE5" s="1"/>
      <c r="AF5" s="1"/>
      <c r="AG5" s="1"/>
      <c r="AH5" s="1"/>
      <c r="AI5" s="1"/>
      <c r="AJ5" s="1"/>
      <c r="AK5" s="1"/>
      <c r="AL5" s="1"/>
      <c r="AM5" s="1"/>
    </row>
    <row r="6" spans="3:48" x14ac:dyDescent="0.2">
      <c r="D6">
        <v>0.1192</v>
      </c>
      <c r="E6">
        <v>0.105</v>
      </c>
      <c r="F6">
        <v>0.1002</v>
      </c>
      <c r="G6">
        <v>9.7600000000000006E-2</v>
      </c>
      <c r="H6">
        <v>9.1899999999999996E-2</v>
      </c>
      <c r="I6">
        <v>9.1999999999999998E-2</v>
      </c>
      <c r="J6">
        <v>9.7199999999999995E-2</v>
      </c>
      <c r="K6">
        <v>9.1800000000000007E-2</v>
      </c>
      <c r="L6">
        <v>9.7900000000000001E-2</v>
      </c>
      <c r="M6">
        <v>9.8299999999999998E-2</v>
      </c>
      <c r="N6">
        <v>0.1016</v>
      </c>
      <c r="O6">
        <v>9.98E-2</v>
      </c>
      <c r="Q6">
        <v>3.6499999999999998E-2</v>
      </c>
      <c r="R6">
        <v>4.1500000000000002E-2</v>
      </c>
      <c r="S6">
        <v>3.5900000000000001E-2</v>
      </c>
      <c r="T6">
        <v>3.73E-2</v>
      </c>
      <c r="U6">
        <v>3.7100000000000001E-2</v>
      </c>
      <c r="V6">
        <v>3.4799999999999998E-2</v>
      </c>
      <c r="W6">
        <v>3.9100000000000003E-2</v>
      </c>
      <c r="X6">
        <v>3.61E-2</v>
      </c>
      <c r="Y6">
        <v>4.1599999999999998E-2</v>
      </c>
      <c r="Z6">
        <v>3.9899999999999998E-2</v>
      </c>
      <c r="AA6">
        <v>4.02E-2</v>
      </c>
      <c r="AB6">
        <v>4.2799999999999998E-2</v>
      </c>
      <c r="AE6" s="1"/>
      <c r="AF6" s="1"/>
      <c r="AG6" s="1"/>
      <c r="AH6" s="1"/>
      <c r="AI6" s="1"/>
      <c r="AJ6" s="1"/>
      <c r="AK6" s="1"/>
      <c r="AL6" s="1"/>
      <c r="AM6" s="1"/>
    </row>
    <row r="7" spans="3:48" x14ac:dyDescent="0.2">
      <c r="D7">
        <v>0.1028</v>
      </c>
      <c r="E7">
        <v>0.10100000000000001</v>
      </c>
      <c r="F7">
        <v>0.1037</v>
      </c>
      <c r="G7">
        <v>0.1079</v>
      </c>
      <c r="H7">
        <v>0.10630000000000001</v>
      </c>
      <c r="I7">
        <v>0.15260000000000001</v>
      </c>
      <c r="J7">
        <v>0.15920000000000001</v>
      </c>
      <c r="K7">
        <v>0.1308</v>
      </c>
      <c r="L7">
        <v>0.14050000000000001</v>
      </c>
      <c r="M7">
        <v>0.1709</v>
      </c>
      <c r="N7">
        <v>0.10199999999999999</v>
      </c>
      <c r="O7">
        <v>0.19589999999999999</v>
      </c>
      <c r="Q7">
        <v>3.95E-2</v>
      </c>
      <c r="R7">
        <v>4.1300000000000003E-2</v>
      </c>
      <c r="S7">
        <v>3.9899999999999998E-2</v>
      </c>
      <c r="T7">
        <v>4.2299999999999997E-2</v>
      </c>
      <c r="U7">
        <v>3.9600000000000003E-2</v>
      </c>
      <c r="V7">
        <v>4.0300000000000002E-2</v>
      </c>
      <c r="W7">
        <v>3.95E-2</v>
      </c>
      <c r="X7">
        <v>4.1099999999999998E-2</v>
      </c>
      <c r="Y7">
        <v>4.3099999999999999E-2</v>
      </c>
      <c r="Z7">
        <v>4.0899999999999999E-2</v>
      </c>
      <c r="AA7">
        <v>3.6900000000000002E-2</v>
      </c>
      <c r="AB7">
        <v>4.3099999999999999E-2</v>
      </c>
      <c r="AE7" s="1"/>
      <c r="AF7" s="1"/>
      <c r="AG7" s="1"/>
      <c r="AH7" s="1"/>
      <c r="AI7" s="1"/>
      <c r="AJ7" s="1"/>
      <c r="AK7" s="1"/>
      <c r="AL7" s="1"/>
      <c r="AM7" s="1"/>
    </row>
    <row r="8" spans="3:48" x14ac:dyDescent="0.2">
      <c r="D8">
        <v>0.15720000000000001</v>
      </c>
      <c r="E8">
        <v>0.16170000000000001</v>
      </c>
      <c r="F8">
        <v>0.27510000000000001</v>
      </c>
      <c r="G8">
        <v>0.20599999999999999</v>
      </c>
      <c r="H8">
        <v>0.14799999999999999</v>
      </c>
      <c r="I8">
        <v>0.1111</v>
      </c>
      <c r="J8">
        <v>0.1507</v>
      </c>
      <c r="K8">
        <v>0.1172</v>
      </c>
      <c r="L8">
        <v>0.24610000000000001</v>
      </c>
      <c r="M8">
        <v>0.43740000000000001</v>
      </c>
      <c r="N8">
        <v>9.4100000000000003E-2</v>
      </c>
      <c r="O8">
        <v>0.18390000000000001</v>
      </c>
      <c r="Q8">
        <v>3.5900000000000001E-2</v>
      </c>
      <c r="R8">
        <v>4.1000000000000002E-2</v>
      </c>
      <c r="S8">
        <v>4.2799999999999998E-2</v>
      </c>
      <c r="T8">
        <v>4.1200000000000001E-2</v>
      </c>
      <c r="U8">
        <v>3.7499999999999999E-2</v>
      </c>
      <c r="V8">
        <v>3.8899999999999997E-2</v>
      </c>
      <c r="W8">
        <v>4.2599999999999999E-2</v>
      </c>
      <c r="X8">
        <v>4.1000000000000002E-2</v>
      </c>
      <c r="Y8">
        <v>4.1799999999999997E-2</v>
      </c>
      <c r="Z8">
        <v>4.6199999999999998E-2</v>
      </c>
      <c r="AA8">
        <v>3.9300000000000002E-2</v>
      </c>
      <c r="AB8">
        <v>4.3799999999999999E-2</v>
      </c>
      <c r="AE8" s="1"/>
      <c r="AF8" s="1"/>
      <c r="AG8" s="1"/>
      <c r="AH8" s="1"/>
      <c r="AI8" s="1"/>
      <c r="AJ8" s="1"/>
      <c r="AK8" s="1"/>
      <c r="AL8" s="1"/>
      <c r="AM8" s="1"/>
    </row>
    <row r="9" spans="3:48" x14ac:dyDescent="0.2">
      <c r="D9">
        <v>0.2059</v>
      </c>
      <c r="E9">
        <v>0.2298</v>
      </c>
      <c r="F9">
        <v>0.2331</v>
      </c>
      <c r="G9">
        <v>0.32719999999999999</v>
      </c>
      <c r="H9">
        <v>0.30990000000000001</v>
      </c>
      <c r="I9">
        <v>0.48809999999999998</v>
      </c>
      <c r="J9">
        <v>0.48249999999999998</v>
      </c>
      <c r="K9">
        <v>0.79020000000000001</v>
      </c>
      <c r="L9">
        <v>0.8256</v>
      </c>
      <c r="M9">
        <v>0.1143</v>
      </c>
      <c r="N9">
        <v>0.11899999999999999</v>
      </c>
      <c r="O9">
        <v>0.10920000000000001</v>
      </c>
      <c r="Q9">
        <v>4.0500000000000001E-2</v>
      </c>
      <c r="R9">
        <v>4.1200000000000001E-2</v>
      </c>
      <c r="S9">
        <v>4.3400000000000001E-2</v>
      </c>
      <c r="T9">
        <v>4.5100000000000001E-2</v>
      </c>
      <c r="U9">
        <v>4.4400000000000002E-2</v>
      </c>
      <c r="V9">
        <v>4.5100000000000001E-2</v>
      </c>
      <c r="W9">
        <v>4.1700000000000001E-2</v>
      </c>
      <c r="X9">
        <v>4.9599999999999998E-2</v>
      </c>
      <c r="Y9">
        <v>4.6100000000000002E-2</v>
      </c>
      <c r="Z9">
        <v>4.2799999999999998E-2</v>
      </c>
      <c r="AA9">
        <v>4.2700000000000002E-2</v>
      </c>
      <c r="AB9">
        <v>3.7600000000000001E-2</v>
      </c>
      <c r="AE9" s="1"/>
      <c r="AF9" s="1"/>
      <c r="AG9" s="1"/>
      <c r="AH9" s="1"/>
      <c r="AI9" s="1"/>
      <c r="AJ9" s="1"/>
      <c r="AK9" s="1"/>
      <c r="AL9" s="1"/>
      <c r="AM9" s="1"/>
    </row>
    <row r="10" spans="3:48" x14ac:dyDescent="0.2">
      <c r="D10">
        <v>0.19009999999999999</v>
      </c>
      <c r="E10">
        <v>0.20369999999999999</v>
      </c>
      <c r="F10">
        <v>0.1222</v>
      </c>
      <c r="G10">
        <v>0.13469999999999999</v>
      </c>
      <c r="H10">
        <v>0.1239</v>
      </c>
      <c r="I10">
        <v>0.1225</v>
      </c>
      <c r="J10">
        <v>0.1182</v>
      </c>
      <c r="K10">
        <v>0.11360000000000001</v>
      </c>
      <c r="L10">
        <v>0.1091</v>
      </c>
      <c r="M10">
        <v>9.6299999999999997E-2</v>
      </c>
      <c r="N10">
        <v>9.9099999999999994E-2</v>
      </c>
      <c r="O10">
        <v>0.111</v>
      </c>
      <c r="Q10">
        <v>4.0500000000000001E-2</v>
      </c>
      <c r="R10">
        <v>4.24E-2</v>
      </c>
      <c r="S10">
        <v>4.6899999999999997E-2</v>
      </c>
      <c r="T10">
        <v>4.0800000000000003E-2</v>
      </c>
      <c r="U10">
        <v>3.95E-2</v>
      </c>
      <c r="V10">
        <v>4.0300000000000002E-2</v>
      </c>
      <c r="W10">
        <v>4.2500000000000003E-2</v>
      </c>
      <c r="X10">
        <v>4.1300000000000003E-2</v>
      </c>
      <c r="Y10">
        <v>4.1099999999999998E-2</v>
      </c>
      <c r="Z10">
        <v>4.1099999999999998E-2</v>
      </c>
      <c r="AA10">
        <v>4.1799999999999997E-2</v>
      </c>
      <c r="AB10">
        <v>3.95E-2</v>
      </c>
      <c r="AE10" s="1"/>
      <c r="AF10" s="1"/>
      <c r="AG10" s="1"/>
      <c r="AH10" s="1"/>
      <c r="AI10" s="1"/>
      <c r="AJ10" s="1"/>
      <c r="AK10" s="1"/>
      <c r="AL10" s="1"/>
      <c r="AM10" s="1"/>
    </row>
    <row r="11" spans="3:48" x14ac:dyDescent="0.2">
      <c r="AE11" s="1"/>
      <c r="AF11" s="1"/>
      <c r="AG11" s="1"/>
      <c r="AH11" s="1"/>
      <c r="AI11" s="1"/>
      <c r="AJ11" s="1"/>
      <c r="AK11" s="1"/>
      <c r="AL11" s="1"/>
      <c r="AM11" s="1"/>
    </row>
    <row r="12" spans="3:48" x14ac:dyDescent="0.2">
      <c r="AH12" s="1"/>
      <c r="AI12" s="1"/>
      <c r="AJ12" s="1"/>
      <c r="AK12" s="1"/>
      <c r="AL12" s="1"/>
      <c r="AM12" s="1"/>
      <c r="AN12" s="1"/>
    </row>
    <row r="13" spans="3:48" ht="26" x14ac:dyDescent="0.3">
      <c r="AE13" s="52" t="s">
        <v>3</v>
      </c>
      <c r="AF13" s="52"/>
      <c r="AG13" s="52"/>
      <c r="AH13" s="52"/>
      <c r="AI13" s="52"/>
      <c r="AJ13" s="1"/>
      <c r="AK13" s="1"/>
      <c r="AL13" s="1"/>
      <c r="AM13" s="1"/>
      <c r="AN13" s="1"/>
    </row>
    <row r="14" spans="3:48" x14ac:dyDescent="0.2">
      <c r="Q14" s="53" t="s">
        <v>4</v>
      </c>
      <c r="R14" s="53"/>
      <c r="Z14" t="s">
        <v>79</v>
      </c>
      <c r="AB14" s="29" t="s">
        <v>5</v>
      </c>
      <c r="AD14" s="2" t="s">
        <v>6</v>
      </c>
      <c r="AH14" s="1"/>
      <c r="AI14" s="1"/>
      <c r="AJ14" s="1"/>
      <c r="AK14" s="1"/>
      <c r="AL14" s="1"/>
      <c r="AM14" s="1"/>
      <c r="AN14" s="1"/>
      <c r="AO14" s="1"/>
    </row>
    <row r="15" spans="3:48" x14ac:dyDescent="0.2">
      <c r="D15" t="s">
        <v>7</v>
      </c>
      <c r="Q15" s="1" t="s">
        <v>8</v>
      </c>
      <c r="R15" s="1" t="s">
        <v>9</v>
      </c>
      <c r="W15" t="s">
        <v>10</v>
      </c>
      <c r="X15" t="s">
        <v>11</v>
      </c>
      <c r="AB15" s="26"/>
      <c r="AC15" s="2"/>
      <c r="AH15" s="3" t="s">
        <v>12</v>
      </c>
      <c r="AI15" s="3" t="s">
        <v>13</v>
      </c>
      <c r="AJ15" s="43" t="s">
        <v>11</v>
      </c>
      <c r="AK15" s="43"/>
      <c r="AL15" s="43"/>
      <c r="AM15" s="3" t="s">
        <v>14</v>
      </c>
      <c r="AN15" s="3" t="s">
        <v>8</v>
      </c>
      <c r="AO15" s="1"/>
      <c r="AP15" s="3" t="s">
        <v>12</v>
      </c>
      <c r="AQ15" s="3" t="s">
        <v>13</v>
      </c>
      <c r="AR15" s="43" t="s">
        <v>11</v>
      </c>
      <c r="AS15" s="43"/>
      <c r="AT15" s="43"/>
      <c r="AU15" s="3" t="s">
        <v>14</v>
      </c>
      <c r="AV15" s="3" t="s">
        <v>8</v>
      </c>
    </row>
    <row r="16" spans="3:48" x14ac:dyDescent="0.2">
      <c r="M16">
        <f t="shared" ref="M16:O21" si="0">M5-Z5</f>
        <v>5.6299999999999996E-2</v>
      </c>
      <c r="N16">
        <f t="shared" si="0"/>
        <v>6.2599999999999989E-2</v>
      </c>
      <c r="O16">
        <f t="shared" si="0"/>
        <v>7.0199999999999999E-2</v>
      </c>
      <c r="Q16">
        <v>0</v>
      </c>
      <c r="R16">
        <f>N19</f>
        <v>5.4800000000000001E-2</v>
      </c>
      <c r="T16" s="28"/>
      <c r="W16">
        <v>762</v>
      </c>
      <c r="X16" t="s">
        <v>18</v>
      </c>
      <c r="Z16">
        <v>5.6300000000000003E-2</v>
      </c>
      <c r="AB16" s="26"/>
      <c r="AD16">
        <v>0</v>
      </c>
      <c r="AH16" s="44" t="s">
        <v>19</v>
      </c>
      <c r="AI16" s="4">
        <v>762</v>
      </c>
      <c r="AJ16" s="49" t="s">
        <v>20</v>
      </c>
      <c r="AK16" s="50"/>
      <c r="AL16" s="51"/>
      <c r="AM16" s="5">
        <v>5.6300000000000003E-2</v>
      </c>
      <c r="AN16" s="4">
        <v>0</v>
      </c>
      <c r="AO16" s="1"/>
      <c r="AP16" s="44" t="s">
        <v>21</v>
      </c>
      <c r="AQ16" s="4">
        <v>774</v>
      </c>
      <c r="AR16" s="46" t="s">
        <v>20</v>
      </c>
      <c r="AS16" s="46"/>
      <c r="AT16" s="46"/>
      <c r="AU16" s="5">
        <v>5.7000000000000002E-2</v>
      </c>
      <c r="AV16" s="4">
        <v>0</v>
      </c>
    </row>
    <row r="17" spans="4:48" x14ac:dyDescent="0.2">
      <c r="D17">
        <f t="shared" ref="D17:L21" si="1">D6-Q6</f>
        <v>8.2699999999999996E-2</v>
      </c>
      <c r="E17">
        <f t="shared" si="1"/>
        <v>6.3500000000000001E-2</v>
      </c>
      <c r="F17">
        <f t="shared" si="1"/>
        <v>6.4299999999999996E-2</v>
      </c>
      <c r="G17">
        <f t="shared" si="1"/>
        <v>6.0300000000000006E-2</v>
      </c>
      <c r="H17">
        <f t="shared" si="1"/>
        <v>5.4799999999999995E-2</v>
      </c>
      <c r="I17">
        <f t="shared" si="1"/>
        <v>5.7200000000000001E-2</v>
      </c>
      <c r="J17">
        <f t="shared" si="1"/>
        <v>5.8099999999999992E-2</v>
      </c>
      <c r="K17">
        <f t="shared" si="1"/>
        <v>5.5700000000000006E-2</v>
      </c>
      <c r="L17">
        <f t="shared" si="1"/>
        <v>5.6300000000000003E-2</v>
      </c>
      <c r="M17">
        <f t="shared" si="0"/>
        <v>5.8400000000000001E-2</v>
      </c>
      <c r="N17">
        <f t="shared" si="0"/>
        <v>6.1399999999999996E-2</v>
      </c>
      <c r="O17">
        <f t="shared" si="0"/>
        <v>5.7000000000000002E-2</v>
      </c>
      <c r="Q17">
        <v>31.3</v>
      </c>
      <c r="R17">
        <f>AVERAGE(O19,D20)</f>
        <v>0.15275</v>
      </c>
      <c r="T17" s="28"/>
      <c r="W17">
        <v>775</v>
      </c>
      <c r="X17" t="s">
        <v>23</v>
      </c>
      <c r="Z17">
        <v>6.2600000000000003E-2</v>
      </c>
      <c r="AB17" s="26"/>
      <c r="AD17">
        <v>0</v>
      </c>
      <c r="AH17" s="54"/>
      <c r="AI17" s="4">
        <v>786</v>
      </c>
      <c r="AJ17" s="49" t="s">
        <v>20</v>
      </c>
      <c r="AK17" s="50"/>
      <c r="AL17" s="51"/>
      <c r="AM17" s="5">
        <v>7.0199999999999999E-2</v>
      </c>
      <c r="AN17" s="4">
        <v>0</v>
      </c>
      <c r="AO17" s="1"/>
      <c r="AP17" s="54"/>
      <c r="AQ17" s="4">
        <v>769</v>
      </c>
      <c r="AR17" s="46" t="s">
        <v>20</v>
      </c>
      <c r="AS17" s="46"/>
      <c r="AT17" s="46"/>
      <c r="AU17" s="5">
        <v>6.3299999999999995E-2</v>
      </c>
      <c r="AV17" s="4">
        <v>0</v>
      </c>
    </row>
    <row r="18" spans="4:48" x14ac:dyDescent="0.2">
      <c r="D18">
        <f t="shared" si="1"/>
        <v>6.3299999999999995E-2</v>
      </c>
      <c r="E18">
        <f t="shared" si="1"/>
        <v>5.9700000000000003E-2</v>
      </c>
      <c r="F18">
        <f t="shared" si="1"/>
        <v>6.3799999999999996E-2</v>
      </c>
      <c r="G18">
        <f t="shared" si="1"/>
        <v>6.5599999999999992E-2</v>
      </c>
      <c r="H18">
        <f t="shared" si="1"/>
        <v>6.6700000000000009E-2</v>
      </c>
      <c r="I18">
        <f t="shared" si="1"/>
        <v>0.11230000000000001</v>
      </c>
      <c r="J18">
        <f t="shared" si="1"/>
        <v>0.1197</v>
      </c>
      <c r="K18">
        <f t="shared" si="1"/>
        <v>8.9700000000000002E-2</v>
      </c>
      <c r="L18">
        <f t="shared" si="1"/>
        <v>9.7400000000000014E-2</v>
      </c>
      <c r="M18">
        <f t="shared" si="0"/>
        <v>0.13</v>
      </c>
      <c r="N18">
        <f t="shared" si="0"/>
        <v>6.5099999999999991E-2</v>
      </c>
      <c r="O18">
        <f t="shared" si="0"/>
        <v>0.15279999999999999</v>
      </c>
      <c r="Q18">
        <v>62.5</v>
      </c>
      <c r="R18">
        <f>AVERAGE(E20:F20)</f>
        <v>0.18914999999999998</v>
      </c>
      <c r="T18" s="28"/>
      <c r="W18">
        <v>786</v>
      </c>
      <c r="X18" t="s">
        <v>18</v>
      </c>
      <c r="Z18">
        <v>7.0199999999999999E-2</v>
      </c>
      <c r="AB18" s="26"/>
      <c r="AD18">
        <v>0</v>
      </c>
      <c r="AH18" s="54"/>
      <c r="AI18" s="7"/>
      <c r="AJ18" s="8"/>
      <c r="AK18" s="8"/>
      <c r="AL18" s="8"/>
      <c r="AM18" s="9"/>
      <c r="AN18" s="10"/>
      <c r="AO18" s="1"/>
      <c r="AP18" s="54"/>
      <c r="AQ18" s="4">
        <v>793</v>
      </c>
      <c r="AR18" s="46" t="s">
        <v>20</v>
      </c>
      <c r="AS18" s="46"/>
      <c r="AT18" s="46"/>
      <c r="AU18" s="5">
        <v>6.5600000000000006E-2</v>
      </c>
      <c r="AV18" s="4">
        <v>0</v>
      </c>
    </row>
    <row r="19" spans="4:48" x14ac:dyDescent="0.2">
      <c r="D19">
        <f t="shared" si="1"/>
        <v>0.12130000000000001</v>
      </c>
      <c r="E19">
        <f t="shared" si="1"/>
        <v>0.1207</v>
      </c>
      <c r="F19">
        <f t="shared" si="1"/>
        <v>0.23230000000000001</v>
      </c>
      <c r="G19">
        <f t="shared" si="1"/>
        <v>0.1648</v>
      </c>
      <c r="H19">
        <f t="shared" si="1"/>
        <v>0.11049999999999999</v>
      </c>
      <c r="I19">
        <f t="shared" si="1"/>
        <v>7.2200000000000014E-2</v>
      </c>
      <c r="J19">
        <f t="shared" si="1"/>
        <v>0.1081</v>
      </c>
      <c r="K19">
        <f t="shared" si="1"/>
        <v>7.619999999999999E-2</v>
      </c>
      <c r="L19">
        <f t="shared" si="1"/>
        <v>0.20430000000000001</v>
      </c>
      <c r="M19" s="11">
        <f t="shared" si="0"/>
        <v>0.39119999999999999</v>
      </c>
      <c r="N19" s="11">
        <f t="shared" si="0"/>
        <v>5.4800000000000001E-2</v>
      </c>
      <c r="O19" s="11">
        <f t="shared" si="0"/>
        <v>0.1401</v>
      </c>
      <c r="Q19">
        <v>125</v>
      </c>
      <c r="R19">
        <f>AVERAGE(G20:H20)</f>
        <v>0.27380000000000004</v>
      </c>
      <c r="W19">
        <v>678</v>
      </c>
      <c r="X19" t="s">
        <v>28</v>
      </c>
      <c r="Z19">
        <v>8.2699999999999996E-2</v>
      </c>
      <c r="AB19" s="26"/>
      <c r="AD19">
        <v>0</v>
      </c>
      <c r="AH19" s="54"/>
      <c r="AI19" s="6">
        <v>678</v>
      </c>
      <c r="AJ19" s="42" t="s">
        <v>29</v>
      </c>
      <c r="AK19" s="42"/>
      <c r="AL19" s="42"/>
      <c r="AM19" s="12">
        <v>8.2699999999999996E-2</v>
      </c>
      <c r="AN19" s="6">
        <v>0</v>
      </c>
      <c r="AO19" s="1"/>
      <c r="AP19" s="54"/>
      <c r="AQ19" s="4">
        <v>800</v>
      </c>
      <c r="AR19" s="46" t="s">
        <v>20</v>
      </c>
      <c r="AS19" s="46"/>
      <c r="AT19" s="46"/>
      <c r="AU19" s="5">
        <v>6.6699999999999995E-2</v>
      </c>
      <c r="AV19" s="4">
        <v>0</v>
      </c>
    </row>
    <row r="20" spans="4:48" x14ac:dyDescent="0.2">
      <c r="D20" s="11">
        <f t="shared" si="1"/>
        <v>0.16539999999999999</v>
      </c>
      <c r="E20" s="11">
        <f t="shared" si="1"/>
        <v>0.18859999999999999</v>
      </c>
      <c r="F20" s="11">
        <f t="shared" si="1"/>
        <v>0.18970000000000001</v>
      </c>
      <c r="G20" s="11">
        <f t="shared" si="1"/>
        <v>0.28210000000000002</v>
      </c>
      <c r="H20" s="11">
        <f t="shared" si="1"/>
        <v>0.26550000000000001</v>
      </c>
      <c r="I20" s="11">
        <f t="shared" si="1"/>
        <v>0.44299999999999995</v>
      </c>
      <c r="J20" s="11">
        <f t="shared" si="1"/>
        <v>0.44079999999999997</v>
      </c>
      <c r="K20" s="11">
        <f t="shared" si="1"/>
        <v>0.74060000000000004</v>
      </c>
      <c r="L20" s="11">
        <f t="shared" si="1"/>
        <v>0.77949999999999997</v>
      </c>
      <c r="M20">
        <f t="shared" si="0"/>
        <v>7.1500000000000008E-2</v>
      </c>
      <c r="N20">
        <f t="shared" si="0"/>
        <v>7.6299999999999993E-2</v>
      </c>
      <c r="O20">
        <f t="shared" si="0"/>
        <v>7.1599999999999997E-2</v>
      </c>
      <c r="Q20">
        <v>250</v>
      </c>
      <c r="R20">
        <f>AVERAGE(I20:J20)</f>
        <v>0.44189999999999996</v>
      </c>
      <c r="W20">
        <v>662</v>
      </c>
      <c r="X20" t="s">
        <v>30</v>
      </c>
      <c r="Z20">
        <v>6.3500000000000001E-2</v>
      </c>
      <c r="AB20" s="26"/>
      <c r="AD20">
        <v>0</v>
      </c>
      <c r="AH20" s="54"/>
      <c r="AI20" s="7"/>
      <c r="AJ20" s="8"/>
      <c r="AK20" s="8"/>
      <c r="AL20" s="8"/>
      <c r="AM20" s="9"/>
      <c r="AN20" s="10"/>
      <c r="AO20" s="1"/>
      <c r="AP20" s="54"/>
      <c r="AQ20" s="7"/>
      <c r="AR20" s="8"/>
      <c r="AS20" s="8"/>
      <c r="AT20" s="8"/>
      <c r="AU20" s="9"/>
      <c r="AV20" s="10"/>
    </row>
    <row r="21" spans="4:48" x14ac:dyDescent="0.2">
      <c r="D21">
        <f t="shared" si="1"/>
        <v>0.14959999999999998</v>
      </c>
      <c r="E21">
        <f t="shared" si="1"/>
        <v>0.1613</v>
      </c>
      <c r="F21">
        <f t="shared" si="1"/>
        <v>7.5300000000000006E-2</v>
      </c>
      <c r="G21">
        <f t="shared" si="1"/>
        <v>9.3899999999999983E-2</v>
      </c>
      <c r="H21">
        <f t="shared" si="1"/>
        <v>8.4400000000000003E-2</v>
      </c>
      <c r="I21">
        <f t="shared" si="1"/>
        <v>8.2199999999999995E-2</v>
      </c>
      <c r="J21">
        <f t="shared" si="1"/>
        <v>7.569999999999999E-2</v>
      </c>
      <c r="K21">
        <f t="shared" si="1"/>
        <v>7.2300000000000003E-2</v>
      </c>
      <c r="L21">
        <f t="shared" si="1"/>
        <v>6.8000000000000005E-2</v>
      </c>
      <c r="M21">
        <f t="shared" si="0"/>
        <v>5.5199999999999999E-2</v>
      </c>
      <c r="N21">
        <f t="shared" si="0"/>
        <v>5.7299999999999997E-2</v>
      </c>
      <c r="O21">
        <f t="shared" si="0"/>
        <v>7.1500000000000008E-2</v>
      </c>
      <c r="Q21">
        <v>500</v>
      </c>
      <c r="R21">
        <f>AVERAGE(K20:L20)</f>
        <v>0.76005</v>
      </c>
      <c r="W21">
        <v>627</v>
      </c>
      <c r="X21" t="s">
        <v>32</v>
      </c>
      <c r="Z21">
        <v>6.4299999999999996E-2</v>
      </c>
      <c r="AB21" s="26"/>
      <c r="AD21">
        <v>0</v>
      </c>
      <c r="AH21" s="54"/>
      <c r="AI21" s="6">
        <v>662</v>
      </c>
      <c r="AJ21" s="42" t="s">
        <v>33</v>
      </c>
      <c r="AK21" s="42"/>
      <c r="AL21" s="42"/>
      <c r="AM21" s="12">
        <v>6.3500000000000001E-2</v>
      </c>
      <c r="AN21" s="6">
        <v>0</v>
      </c>
      <c r="AO21" s="1"/>
      <c r="AP21" s="54"/>
      <c r="AQ21" s="6">
        <v>686</v>
      </c>
      <c r="AR21" s="42" t="s">
        <v>29</v>
      </c>
      <c r="AS21" s="42"/>
      <c r="AT21" s="42"/>
      <c r="AU21" s="12">
        <v>0.1123</v>
      </c>
      <c r="AV21" s="15">
        <v>8.66</v>
      </c>
    </row>
    <row r="22" spans="4:48" x14ac:dyDescent="0.2">
      <c r="W22">
        <v>710</v>
      </c>
      <c r="X22" t="s">
        <v>32</v>
      </c>
      <c r="Z22">
        <v>6.0299999999999999E-2</v>
      </c>
      <c r="AB22" s="26"/>
      <c r="AD22">
        <v>0</v>
      </c>
      <c r="AH22" s="54"/>
      <c r="AI22" s="7"/>
      <c r="AJ22" s="8"/>
      <c r="AK22" s="8"/>
      <c r="AL22" s="8"/>
      <c r="AM22" s="9"/>
      <c r="AN22" s="10"/>
      <c r="AO22" s="1"/>
      <c r="AP22" s="54"/>
      <c r="AQ22" s="6">
        <v>691</v>
      </c>
      <c r="AR22" s="42" t="s">
        <v>29</v>
      </c>
      <c r="AS22" s="42"/>
      <c r="AT22" s="42"/>
      <c r="AU22" s="12">
        <v>0.1197</v>
      </c>
      <c r="AV22" s="15">
        <v>14.21</v>
      </c>
    </row>
    <row r="23" spans="4:48" x14ac:dyDescent="0.2">
      <c r="W23">
        <v>751</v>
      </c>
      <c r="X23" t="s">
        <v>32</v>
      </c>
      <c r="Z23">
        <v>5.4800000000000001E-2</v>
      </c>
      <c r="AB23" s="26"/>
      <c r="AD23">
        <v>0</v>
      </c>
      <c r="AH23" s="54"/>
      <c r="AI23" s="6">
        <v>627</v>
      </c>
      <c r="AJ23" s="42" t="s">
        <v>37</v>
      </c>
      <c r="AK23" s="42"/>
      <c r="AL23" s="42"/>
      <c r="AM23" s="12">
        <v>6.4299999999999996E-2</v>
      </c>
      <c r="AN23" s="6">
        <v>0</v>
      </c>
      <c r="AO23" s="1"/>
      <c r="AP23" s="54"/>
      <c r="AQ23" s="7"/>
      <c r="AR23" s="8"/>
      <c r="AS23" s="8"/>
      <c r="AT23" s="8"/>
      <c r="AU23" s="9"/>
      <c r="AV23" s="10"/>
    </row>
    <row r="24" spans="4:48" x14ac:dyDescent="0.2">
      <c r="W24">
        <v>628</v>
      </c>
      <c r="X24" t="s">
        <v>23</v>
      </c>
      <c r="Z24">
        <v>5.7200000000000001E-2</v>
      </c>
      <c r="AB24" s="26"/>
      <c r="AD24">
        <v>0</v>
      </c>
      <c r="AH24" s="54"/>
      <c r="AI24" s="6">
        <v>710</v>
      </c>
      <c r="AJ24" s="42" t="s">
        <v>37</v>
      </c>
      <c r="AK24" s="42"/>
      <c r="AL24" s="42"/>
      <c r="AM24" s="12">
        <v>6.0299999999999999E-2</v>
      </c>
      <c r="AN24" s="6">
        <v>0</v>
      </c>
      <c r="AO24" s="1"/>
      <c r="AP24" s="54"/>
      <c r="AQ24" s="6">
        <v>669</v>
      </c>
      <c r="AR24" s="42" t="s">
        <v>33</v>
      </c>
      <c r="AS24" s="42"/>
      <c r="AT24" s="42"/>
      <c r="AU24" s="12">
        <v>8.9700000000000002E-2</v>
      </c>
      <c r="AV24" s="18">
        <v>0</v>
      </c>
    </row>
    <row r="25" spans="4:48" x14ac:dyDescent="0.2">
      <c r="W25">
        <v>661</v>
      </c>
      <c r="X25" t="s">
        <v>23</v>
      </c>
      <c r="Z25">
        <v>5.8099999999999999E-2</v>
      </c>
      <c r="AB25" s="26"/>
      <c r="AD25">
        <v>0</v>
      </c>
      <c r="AH25" s="54"/>
      <c r="AI25" s="6">
        <v>751</v>
      </c>
      <c r="AJ25" s="42" t="s">
        <v>37</v>
      </c>
      <c r="AK25" s="42"/>
      <c r="AL25" s="42"/>
      <c r="AM25" s="12">
        <v>5.4800000000000001E-2</v>
      </c>
      <c r="AN25" s="6">
        <v>0</v>
      </c>
      <c r="AO25" s="1"/>
      <c r="AP25" s="54"/>
      <c r="AQ25" s="6">
        <v>671</v>
      </c>
      <c r="AR25" s="42" t="s">
        <v>33</v>
      </c>
      <c r="AS25" s="42"/>
      <c r="AT25" s="42"/>
      <c r="AU25" s="12">
        <v>9.74E-2</v>
      </c>
      <c r="AV25" s="18">
        <v>0</v>
      </c>
    </row>
    <row r="26" spans="4:48" x14ac:dyDescent="0.2">
      <c r="W26">
        <v>723</v>
      </c>
      <c r="X26" t="s">
        <v>23</v>
      </c>
      <c r="Z26">
        <v>5.57E-2</v>
      </c>
      <c r="AB26" s="26"/>
      <c r="AD26">
        <v>0</v>
      </c>
      <c r="AH26" s="54"/>
      <c r="AI26" s="7"/>
      <c r="AJ26" s="8"/>
      <c r="AK26" s="8"/>
      <c r="AL26" s="8"/>
      <c r="AM26" s="9"/>
      <c r="AN26" s="10"/>
      <c r="AO26" s="1"/>
      <c r="AP26" s="54"/>
      <c r="AQ26" s="7"/>
      <c r="AR26" s="8"/>
      <c r="AS26" s="8"/>
      <c r="AT26" s="8"/>
      <c r="AU26" s="9"/>
      <c r="AV26" s="10"/>
    </row>
    <row r="27" spans="4:48" x14ac:dyDescent="0.2">
      <c r="W27">
        <v>740</v>
      </c>
      <c r="X27" t="s">
        <v>23</v>
      </c>
      <c r="Z27">
        <v>5.6300000000000003E-2</v>
      </c>
      <c r="AB27" s="26"/>
      <c r="AD27">
        <v>0</v>
      </c>
      <c r="AH27" s="54"/>
      <c r="AI27" s="6">
        <v>628</v>
      </c>
      <c r="AJ27" s="42" t="s">
        <v>41</v>
      </c>
      <c r="AK27" s="42"/>
      <c r="AL27" s="42"/>
      <c r="AM27" s="12">
        <v>5.7200000000000001E-2</v>
      </c>
      <c r="AN27" s="6">
        <v>0</v>
      </c>
      <c r="AO27" s="1"/>
      <c r="AP27" s="54"/>
      <c r="AQ27" s="6">
        <v>717</v>
      </c>
      <c r="AR27" s="42" t="s">
        <v>37</v>
      </c>
      <c r="AS27" s="42"/>
      <c r="AT27" s="42"/>
      <c r="AU27" s="12">
        <v>0.13</v>
      </c>
      <c r="AV27" s="15">
        <v>21.94</v>
      </c>
    </row>
    <row r="28" spans="4:48" x14ac:dyDescent="0.2">
      <c r="W28" s="26">
        <v>313</v>
      </c>
      <c r="X28" s="26" t="s">
        <v>42</v>
      </c>
      <c r="Y28" s="26"/>
      <c r="Z28" s="26">
        <v>5.8400000000000001E-2</v>
      </c>
      <c r="AA28" s="26"/>
      <c r="AB28" s="26"/>
      <c r="AC28" s="26"/>
      <c r="AD28" s="26">
        <v>0</v>
      </c>
      <c r="AH28" s="54"/>
      <c r="AI28" s="6">
        <v>661</v>
      </c>
      <c r="AJ28" s="42" t="s">
        <v>41</v>
      </c>
      <c r="AK28" s="42"/>
      <c r="AL28" s="42"/>
      <c r="AM28" s="12">
        <v>5.8099999999999999E-2</v>
      </c>
      <c r="AN28" s="6">
        <v>0</v>
      </c>
      <c r="AO28" s="1"/>
      <c r="AP28" s="54"/>
      <c r="AQ28" s="6">
        <v>718</v>
      </c>
      <c r="AR28" s="42" t="s">
        <v>37</v>
      </c>
      <c r="AS28" s="42"/>
      <c r="AT28" s="42"/>
      <c r="AU28" s="12">
        <v>6.5100000000000005E-2</v>
      </c>
      <c r="AV28" s="18">
        <v>0</v>
      </c>
    </row>
    <row r="29" spans="4:48" x14ac:dyDescent="0.2">
      <c r="W29" s="26">
        <v>327</v>
      </c>
      <c r="X29" s="26" t="s">
        <v>44</v>
      </c>
      <c r="Y29" s="26"/>
      <c r="Z29" s="26">
        <v>6.1400000000000003E-2</v>
      </c>
      <c r="AA29" s="26"/>
      <c r="AB29" s="26"/>
      <c r="AC29" s="26"/>
      <c r="AD29" s="26">
        <v>0</v>
      </c>
      <c r="AH29" s="54"/>
      <c r="AI29" s="6">
        <v>723</v>
      </c>
      <c r="AJ29" s="42" t="s">
        <v>41</v>
      </c>
      <c r="AK29" s="42"/>
      <c r="AL29" s="42"/>
      <c r="AM29" s="12">
        <v>5.57E-2</v>
      </c>
      <c r="AN29" s="6">
        <v>0</v>
      </c>
      <c r="AO29" s="1"/>
      <c r="AP29" s="54"/>
      <c r="AQ29" s="6">
        <v>720</v>
      </c>
      <c r="AR29" s="42" t="s">
        <v>37</v>
      </c>
      <c r="AS29" s="42"/>
      <c r="AT29" s="42"/>
      <c r="AU29" s="12">
        <v>0.15279999999999999</v>
      </c>
      <c r="AV29" s="15">
        <v>39.049999999999997</v>
      </c>
    </row>
    <row r="30" spans="4:48" x14ac:dyDescent="0.2">
      <c r="W30">
        <v>774</v>
      </c>
      <c r="X30" t="s">
        <v>46</v>
      </c>
      <c r="Z30">
        <v>5.7000000000000002E-2</v>
      </c>
      <c r="AB30" s="26"/>
      <c r="AD30">
        <v>0</v>
      </c>
      <c r="AH30" s="54"/>
      <c r="AI30" s="6">
        <v>740</v>
      </c>
      <c r="AJ30" s="42" t="s">
        <v>41</v>
      </c>
      <c r="AK30" s="42"/>
      <c r="AL30" s="42"/>
      <c r="AM30" s="12">
        <v>5.6300000000000003E-2</v>
      </c>
      <c r="AN30" s="6">
        <v>0</v>
      </c>
      <c r="AO30" s="1"/>
      <c r="AP30" s="54"/>
      <c r="AQ30" s="6">
        <v>721</v>
      </c>
      <c r="AR30" s="42" t="s">
        <v>37</v>
      </c>
      <c r="AS30" s="42"/>
      <c r="AT30" s="42"/>
      <c r="AU30" s="12">
        <v>0.12130000000000001</v>
      </c>
      <c r="AV30" s="15">
        <v>15.41</v>
      </c>
    </row>
    <row r="31" spans="4:48" x14ac:dyDescent="0.2">
      <c r="W31">
        <v>769</v>
      </c>
      <c r="X31" t="s">
        <v>46</v>
      </c>
      <c r="Z31">
        <v>6.3299999999999995E-2</v>
      </c>
      <c r="AB31" s="26"/>
      <c r="AD31">
        <v>0</v>
      </c>
      <c r="AH31" s="54"/>
      <c r="AI31" s="4">
        <v>775</v>
      </c>
      <c r="AJ31" s="46" t="s">
        <v>41</v>
      </c>
      <c r="AK31" s="46"/>
      <c r="AL31" s="46"/>
      <c r="AM31" s="5">
        <v>6.2600000000000003E-2</v>
      </c>
      <c r="AN31" s="4">
        <v>0</v>
      </c>
      <c r="AO31" s="1"/>
      <c r="AP31" s="54"/>
      <c r="AQ31" s="7"/>
      <c r="AR31" s="8"/>
      <c r="AS31" s="8"/>
      <c r="AT31" s="8"/>
      <c r="AU31" s="9"/>
      <c r="AV31" s="10"/>
    </row>
    <row r="32" spans="4:48" x14ac:dyDescent="0.2">
      <c r="W32">
        <v>783</v>
      </c>
      <c r="X32" t="s">
        <v>47</v>
      </c>
      <c r="Z32">
        <v>5.9700000000000003E-2</v>
      </c>
      <c r="AB32" s="26"/>
      <c r="AD32">
        <v>0</v>
      </c>
      <c r="AH32" s="54"/>
      <c r="AI32" s="6">
        <v>628</v>
      </c>
      <c r="AJ32" s="42" t="s">
        <v>48</v>
      </c>
      <c r="AK32" s="42"/>
      <c r="AL32" s="42"/>
      <c r="AM32" s="20">
        <v>7.1499999999999994E-2</v>
      </c>
      <c r="AN32" s="6">
        <v>0</v>
      </c>
      <c r="AO32" s="1"/>
      <c r="AP32" s="54"/>
      <c r="AQ32" s="6">
        <v>700</v>
      </c>
      <c r="AR32" s="42" t="s">
        <v>41</v>
      </c>
      <c r="AS32" s="42"/>
      <c r="AT32" s="42"/>
      <c r="AU32" s="12">
        <v>0.1207</v>
      </c>
      <c r="AV32" s="15">
        <v>14.96</v>
      </c>
    </row>
    <row r="33" spans="23:48" x14ac:dyDescent="0.2">
      <c r="W33">
        <v>785</v>
      </c>
      <c r="X33" t="s">
        <v>47</v>
      </c>
      <c r="Z33">
        <v>6.3799999999999996E-2</v>
      </c>
      <c r="AB33" s="26"/>
      <c r="AD33">
        <v>0</v>
      </c>
      <c r="AH33" s="54"/>
      <c r="AI33" s="6">
        <v>661</v>
      </c>
      <c r="AJ33" s="42" t="s">
        <v>48</v>
      </c>
      <c r="AK33" s="42"/>
      <c r="AL33" s="42"/>
      <c r="AM33" s="20">
        <v>7.6300000000000007E-2</v>
      </c>
      <c r="AN33" s="6">
        <v>0</v>
      </c>
      <c r="AO33" s="1"/>
      <c r="AP33" s="54"/>
      <c r="AQ33" s="6">
        <v>702</v>
      </c>
      <c r="AR33" s="42" t="s">
        <v>41</v>
      </c>
      <c r="AS33" s="42"/>
      <c r="AT33" s="42"/>
      <c r="AU33" s="12">
        <v>0.23230000000000001</v>
      </c>
      <c r="AV33" s="15">
        <v>98.72</v>
      </c>
    </row>
    <row r="34" spans="23:48" x14ac:dyDescent="0.2">
      <c r="W34">
        <v>793</v>
      </c>
      <c r="X34" t="s">
        <v>46</v>
      </c>
      <c r="Z34">
        <v>6.5600000000000006E-2</v>
      </c>
      <c r="AB34" s="26"/>
      <c r="AD34">
        <v>0</v>
      </c>
      <c r="AH34" s="54"/>
      <c r="AI34" s="6">
        <v>723</v>
      </c>
      <c r="AJ34" s="42" t="s">
        <v>48</v>
      </c>
      <c r="AK34" s="42"/>
      <c r="AL34" s="42"/>
      <c r="AM34" s="20">
        <v>7.1599999999999997E-2</v>
      </c>
      <c r="AN34" s="6">
        <v>0</v>
      </c>
      <c r="AO34" s="1"/>
      <c r="AP34" s="54"/>
      <c r="AQ34" s="6">
        <v>703</v>
      </c>
      <c r="AR34" s="42" t="s">
        <v>41</v>
      </c>
      <c r="AS34" s="42"/>
      <c r="AT34" s="42"/>
      <c r="AU34" s="12" t="s">
        <v>49</v>
      </c>
      <c r="AV34" s="15">
        <v>48.06</v>
      </c>
    </row>
    <row r="35" spans="23:48" x14ac:dyDescent="0.2">
      <c r="W35">
        <v>800</v>
      </c>
      <c r="X35" t="s">
        <v>46</v>
      </c>
      <c r="Z35">
        <v>6.6699999999999995E-2</v>
      </c>
      <c r="AB35" s="26"/>
      <c r="AD35">
        <v>0</v>
      </c>
      <c r="AH35" s="54"/>
      <c r="AI35" s="6">
        <v>740</v>
      </c>
      <c r="AJ35" s="42" t="s">
        <v>48</v>
      </c>
      <c r="AK35" s="42"/>
      <c r="AL35" s="42"/>
      <c r="AM35" s="20">
        <v>0.14960000000000001</v>
      </c>
      <c r="AN35" s="15">
        <v>36.65</v>
      </c>
      <c r="AO35" s="1"/>
      <c r="AP35" s="54"/>
      <c r="AQ35" s="6">
        <v>705</v>
      </c>
      <c r="AR35" s="42" t="s">
        <v>41</v>
      </c>
      <c r="AS35" s="42"/>
      <c r="AT35" s="42"/>
      <c r="AU35" s="12">
        <v>0.1105</v>
      </c>
      <c r="AV35" s="15">
        <v>7.31</v>
      </c>
    </row>
    <row r="36" spans="23:48" x14ac:dyDescent="0.2">
      <c r="W36">
        <v>686</v>
      </c>
      <c r="X36" t="s">
        <v>51</v>
      </c>
      <c r="Z36">
        <v>0.1123</v>
      </c>
      <c r="AB36" s="26">
        <f t="shared" ref="AB36:AB58" si="2">(Z36-0.0935)/0.0014</f>
        <v>13.428571428571427</v>
      </c>
      <c r="AD36">
        <f t="shared" ref="AD36:AD56" si="3">(Z36-0.1008)/0.001332</f>
        <v>8.6336336336336306</v>
      </c>
      <c r="AH36" s="54"/>
      <c r="AI36" s="7"/>
      <c r="AJ36" s="8"/>
      <c r="AK36" s="8"/>
      <c r="AL36" s="8"/>
      <c r="AM36" s="9"/>
      <c r="AN36" s="10"/>
      <c r="AO36" s="1"/>
      <c r="AP36" s="54"/>
      <c r="AQ36" s="4">
        <v>783</v>
      </c>
      <c r="AR36" s="46" t="s">
        <v>41</v>
      </c>
      <c r="AS36" s="46"/>
      <c r="AT36" s="46"/>
      <c r="AU36" s="5">
        <v>5.9700000000000003E-2</v>
      </c>
      <c r="AV36" s="14">
        <v>0</v>
      </c>
    </row>
    <row r="37" spans="23:48" x14ac:dyDescent="0.2">
      <c r="W37">
        <v>691</v>
      </c>
      <c r="X37" t="s">
        <v>51</v>
      </c>
      <c r="Z37">
        <v>0.1197</v>
      </c>
      <c r="AB37" s="26">
        <f t="shared" si="2"/>
        <v>18.714285714285715</v>
      </c>
      <c r="AD37">
        <f t="shared" si="3"/>
        <v>14.189189189189188</v>
      </c>
      <c r="AH37" s="54"/>
      <c r="AI37" s="6">
        <v>313</v>
      </c>
      <c r="AJ37" s="42" t="s">
        <v>52</v>
      </c>
      <c r="AK37" s="42"/>
      <c r="AL37" s="42"/>
      <c r="AM37" s="12">
        <v>5.8400000000000001E-2</v>
      </c>
      <c r="AN37" s="6">
        <v>0</v>
      </c>
      <c r="AO37" s="1"/>
      <c r="AP37" s="54"/>
      <c r="AQ37" s="4">
        <v>785</v>
      </c>
      <c r="AR37" s="46" t="s">
        <v>41</v>
      </c>
      <c r="AS37" s="46"/>
      <c r="AT37" s="46"/>
      <c r="AU37" s="5">
        <v>6.3799999999999996E-2</v>
      </c>
      <c r="AV37" s="14">
        <v>0</v>
      </c>
    </row>
    <row r="38" spans="23:48" x14ac:dyDescent="0.2">
      <c r="W38">
        <v>669</v>
      </c>
      <c r="X38" t="s">
        <v>53</v>
      </c>
      <c r="Z38">
        <v>8.9700000000000002E-2</v>
      </c>
      <c r="AB38" s="26"/>
      <c r="AH38" s="54"/>
      <c r="AI38" s="7"/>
      <c r="AJ38" s="8"/>
      <c r="AK38" s="8"/>
      <c r="AL38" s="8"/>
      <c r="AM38" s="9"/>
      <c r="AN38" s="10"/>
      <c r="AO38" s="1"/>
      <c r="AP38" s="54"/>
      <c r="AQ38" s="6">
        <v>706</v>
      </c>
      <c r="AR38" s="42" t="s">
        <v>41</v>
      </c>
      <c r="AS38" s="42"/>
      <c r="AT38" s="42"/>
      <c r="AU38" s="12">
        <v>0.1613</v>
      </c>
      <c r="AV38" s="15">
        <v>45.43</v>
      </c>
    </row>
    <row r="39" spans="23:48" x14ac:dyDescent="0.2">
      <c r="W39">
        <v>671</v>
      </c>
      <c r="X39" t="s">
        <v>53</v>
      </c>
      <c r="Z39">
        <v>9.74E-2</v>
      </c>
      <c r="AB39" s="26">
        <f t="shared" si="2"/>
        <v>2.785714285714286</v>
      </c>
      <c r="AH39" s="45"/>
      <c r="AI39" s="6">
        <v>327</v>
      </c>
      <c r="AJ39" s="42" t="s">
        <v>54</v>
      </c>
      <c r="AK39" s="42"/>
      <c r="AL39" s="42"/>
      <c r="AM39" s="12">
        <v>6.1400000000000003E-2</v>
      </c>
      <c r="AN39" s="6">
        <v>0</v>
      </c>
      <c r="AO39" s="1"/>
      <c r="AP39" s="54"/>
      <c r="AQ39" s="7"/>
      <c r="AR39" s="8"/>
      <c r="AS39" s="8"/>
      <c r="AT39" s="8"/>
      <c r="AU39" s="9"/>
      <c r="AV39" s="10"/>
    </row>
    <row r="40" spans="23:48" x14ac:dyDescent="0.2">
      <c r="W40">
        <v>717</v>
      </c>
      <c r="X40" t="s">
        <v>55</v>
      </c>
      <c r="Z40">
        <v>0.13</v>
      </c>
      <c r="AB40" s="26">
        <f t="shared" si="2"/>
        <v>26.071428571428577</v>
      </c>
      <c r="AD40">
        <f t="shared" si="3"/>
        <v>21.921921921921925</v>
      </c>
      <c r="AH40" s="21"/>
      <c r="AI40" s="16"/>
      <c r="AJ40" s="16"/>
      <c r="AK40" s="16"/>
      <c r="AL40" s="16"/>
      <c r="AM40" s="22"/>
      <c r="AN40" s="16"/>
      <c r="AO40" s="1"/>
      <c r="AP40" s="54"/>
      <c r="AQ40" s="6">
        <v>314</v>
      </c>
      <c r="AR40" s="42" t="s">
        <v>56</v>
      </c>
      <c r="AS40" s="42"/>
      <c r="AT40" s="42"/>
      <c r="AU40" s="12">
        <v>7.22E-2</v>
      </c>
      <c r="AV40" s="18">
        <v>0</v>
      </c>
    </row>
    <row r="41" spans="23:48" x14ac:dyDescent="0.2">
      <c r="W41">
        <v>718</v>
      </c>
      <c r="X41" t="s">
        <v>55</v>
      </c>
      <c r="Z41">
        <v>6.5100000000000005E-2</v>
      </c>
      <c r="AB41" s="26"/>
      <c r="AD41">
        <v>0</v>
      </c>
      <c r="AH41" s="3" t="s">
        <v>12</v>
      </c>
      <c r="AI41" s="3" t="s">
        <v>13</v>
      </c>
      <c r="AJ41" s="43" t="s">
        <v>11</v>
      </c>
      <c r="AK41" s="43"/>
      <c r="AL41" s="43"/>
      <c r="AM41" s="3" t="s">
        <v>14</v>
      </c>
      <c r="AN41" s="3" t="s">
        <v>8</v>
      </c>
      <c r="AO41" s="1"/>
      <c r="AP41" s="54"/>
      <c r="AQ41" s="6">
        <v>321</v>
      </c>
      <c r="AR41" s="42" t="s">
        <v>56</v>
      </c>
      <c r="AS41" s="42"/>
      <c r="AT41" s="42"/>
      <c r="AU41" s="12">
        <v>0.1081</v>
      </c>
      <c r="AV41" s="15">
        <v>5.5</v>
      </c>
    </row>
    <row r="42" spans="23:48" x14ac:dyDescent="0.2">
      <c r="W42">
        <v>720</v>
      </c>
      <c r="X42" t="s">
        <v>55</v>
      </c>
      <c r="Z42">
        <v>0.15279999999999999</v>
      </c>
      <c r="AB42" s="26">
        <f t="shared" si="2"/>
        <v>42.357142857142854</v>
      </c>
      <c r="AD42">
        <f t="shared" si="3"/>
        <v>39.039039039039032</v>
      </c>
      <c r="AH42" s="44" t="s">
        <v>19</v>
      </c>
      <c r="AI42" s="6">
        <v>120</v>
      </c>
      <c r="AJ42" s="42" t="s">
        <v>45</v>
      </c>
      <c r="AK42" s="42"/>
      <c r="AL42" s="42"/>
      <c r="AM42" s="12">
        <v>7.5300000000000006E-2</v>
      </c>
      <c r="AN42" s="6">
        <v>0</v>
      </c>
      <c r="AO42" s="1"/>
      <c r="AP42" s="54"/>
      <c r="AQ42" s="6">
        <v>329</v>
      </c>
      <c r="AR42" s="42" t="s">
        <v>54</v>
      </c>
      <c r="AS42" s="42"/>
      <c r="AT42" s="42"/>
      <c r="AU42" s="12">
        <v>7.6200000000000004E-2</v>
      </c>
      <c r="AV42" s="18">
        <v>0</v>
      </c>
    </row>
    <row r="43" spans="23:48" x14ac:dyDescent="0.2">
      <c r="W43">
        <v>721</v>
      </c>
      <c r="X43" t="s">
        <v>55</v>
      </c>
      <c r="Z43">
        <v>0.12130000000000001</v>
      </c>
      <c r="AB43" s="26">
        <f t="shared" si="2"/>
        <v>19.857142857142861</v>
      </c>
      <c r="AD43">
        <f t="shared" si="3"/>
        <v>15.390390390390392</v>
      </c>
      <c r="AH43" s="45"/>
      <c r="AI43" s="6">
        <v>110</v>
      </c>
      <c r="AJ43" s="42" t="s">
        <v>57</v>
      </c>
      <c r="AK43" s="42"/>
      <c r="AL43" s="42"/>
      <c r="AM43" s="12">
        <v>9.3899999999999997E-2</v>
      </c>
      <c r="AN43" s="6">
        <v>0</v>
      </c>
      <c r="AO43" s="1"/>
      <c r="AP43" s="45"/>
      <c r="AQ43" s="6">
        <v>333</v>
      </c>
      <c r="AR43" s="42" t="s">
        <v>54</v>
      </c>
      <c r="AS43" s="42"/>
      <c r="AT43" s="42"/>
      <c r="AU43" s="12">
        <v>0.20430000000000001</v>
      </c>
      <c r="AV43" s="15">
        <v>77.702702702702709</v>
      </c>
    </row>
    <row r="44" spans="23:48" x14ac:dyDescent="0.2">
      <c r="W44">
        <v>700</v>
      </c>
      <c r="X44" t="s">
        <v>47</v>
      </c>
      <c r="Z44">
        <v>0.1207</v>
      </c>
      <c r="AB44" s="26">
        <f t="shared" si="2"/>
        <v>19.428571428571431</v>
      </c>
      <c r="AD44">
        <f t="shared" si="3"/>
        <v>14.93993993993994</v>
      </c>
      <c r="AI44" s="1"/>
      <c r="AJ44" s="1"/>
      <c r="AK44" s="1"/>
      <c r="AL44" s="1"/>
      <c r="AM44" s="1"/>
      <c r="AN44" s="1"/>
      <c r="AO44" s="1"/>
    </row>
    <row r="45" spans="23:48" x14ac:dyDescent="0.2">
      <c r="W45">
        <v>702</v>
      </c>
      <c r="X45" t="s">
        <v>47</v>
      </c>
      <c r="Z45">
        <v>0.23230000000000001</v>
      </c>
      <c r="AB45" s="26">
        <f t="shared" si="2"/>
        <v>99.142857142857153</v>
      </c>
      <c r="AD45">
        <f t="shared" si="3"/>
        <v>98.723723723723722</v>
      </c>
      <c r="AH45" s="41" t="s">
        <v>58</v>
      </c>
      <c r="AI45" s="6">
        <v>105</v>
      </c>
      <c r="AJ45" s="42" t="s">
        <v>27</v>
      </c>
      <c r="AK45" s="42"/>
      <c r="AL45" s="42"/>
      <c r="AM45" s="12">
        <v>6.8000000000000005E-2</v>
      </c>
      <c r="AN45" s="6">
        <v>0</v>
      </c>
      <c r="AO45" s="1"/>
    </row>
    <row r="46" spans="23:48" x14ac:dyDescent="0.2">
      <c r="W46">
        <v>703</v>
      </c>
      <c r="X46" t="s">
        <v>47</v>
      </c>
      <c r="Z46">
        <v>0.1648</v>
      </c>
      <c r="AB46" s="26">
        <f t="shared" si="2"/>
        <v>50.928571428571431</v>
      </c>
      <c r="AD46">
        <f t="shared" si="3"/>
        <v>48.048048048048045</v>
      </c>
      <c r="AH46" s="41"/>
      <c r="AI46" s="6">
        <v>106</v>
      </c>
      <c r="AJ46" s="42" t="s">
        <v>59</v>
      </c>
      <c r="AK46" s="42"/>
      <c r="AL46" s="42"/>
      <c r="AM46" s="12">
        <v>5.5199999999999999E-2</v>
      </c>
      <c r="AN46" s="6">
        <v>0</v>
      </c>
      <c r="AO46" s="1"/>
    </row>
    <row r="47" spans="23:48" x14ac:dyDescent="0.2">
      <c r="W47">
        <v>705</v>
      </c>
      <c r="X47" t="s">
        <v>47</v>
      </c>
      <c r="Z47">
        <v>0.1105</v>
      </c>
      <c r="AB47" s="26">
        <f t="shared" si="2"/>
        <v>12.142857142857144</v>
      </c>
      <c r="AD47">
        <f t="shared" si="3"/>
        <v>7.2822822822822824</v>
      </c>
      <c r="AH47" s="41"/>
      <c r="AI47" s="1"/>
      <c r="AJ47" s="1"/>
      <c r="AK47" s="1"/>
      <c r="AL47" s="1"/>
      <c r="AM47" s="1"/>
      <c r="AN47" s="1"/>
      <c r="AO47" s="1"/>
      <c r="AR47" s="48" t="s">
        <v>36</v>
      </c>
      <c r="AS47" s="48"/>
      <c r="AT47" s="48"/>
      <c r="AU47" s="48"/>
      <c r="AV47" s="48"/>
    </row>
    <row r="48" spans="23:48" x14ac:dyDescent="0.2">
      <c r="W48" s="26">
        <v>314</v>
      </c>
      <c r="X48" s="26" t="s">
        <v>60</v>
      </c>
      <c r="Y48" s="26"/>
      <c r="Z48" s="26">
        <v>7.22E-2</v>
      </c>
      <c r="AA48" s="26"/>
      <c r="AB48" s="26"/>
      <c r="AC48" s="26"/>
      <c r="AD48" s="26">
        <v>0</v>
      </c>
      <c r="AH48" s="41"/>
      <c r="AI48" s="6">
        <v>94</v>
      </c>
      <c r="AJ48" s="37" t="s">
        <v>61</v>
      </c>
      <c r="AK48" s="38"/>
      <c r="AL48" s="39"/>
      <c r="AM48" s="12">
        <v>8.4400000000000003E-2</v>
      </c>
      <c r="AN48" s="6">
        <v>0</v>
      </c>
      <c r="AO48" s="1"/>
      <c r="AP48" s="1"/>
      <c r="AQ48" s="1"/>
      <c r="AR48" s="17">
        <v>1</v>
      </c>
      <c r="AS48" s="17">
        <v>2</v>
      </c>
      <c r="AT48" s="17">
        <v>3</v>
      </c>
      <c r="AU48" s="17">
        <v>4</v>
      </c>
      <c r="AV48" s="17">
        <v>5</v>
      </c>
    </row>
    <row r="49" spans="23:48" x14ac:dyDescent="0.2">
      <c r="W49" s="26">
        <v>321</v>
      </c>
      <c r="X49" s="26" t="s">
        <v>60</v>
      </c>
      <c r="Y49" s="26"/>
      <c r="Z49" s="26">
        <v>0.1081</v>
      </c>
      <c r="AA49" s="26"/>
      <c r="AB49" s="26">
        <f t="shared" si="2"/>
        <v>10.428571428571431</v>
      </c>
      <c r="AC49" s="26"/>
      <c r="AD49" s="26">
        <f t="shared" si="3"/>
        <v>5.4804804804804812</v>
      </c>
      <c r="AH49" s="41"/>
      <c r="AI49" s="6">
        <v>95</v>
      </c>
      <c r="AJ49" s="37" t="s">
        <v>61</v>
      </c>
      <c r="AK49" s="38"/>
      <c r="AL49" s="39"/>
      <c r="AM49" s="12">
        <v>8.2199999999999995E-2</v>
      </c>
      <c r="AN49" s="6">
        <v>0</v>
      </c>
      <c r="AO49" s="1"/>
      <c r="AP49" s="47" t="s">
        <v>25</v>
      </c>
      <c r="AQ49" s="17" t="s">
        <v>38</v>
      </c>
      <c r="AR49" s="6">
        <v>8.6999999999999993</v>
      </c>
      <c r="AS49" s="6">
        <v>14.2</v>
      </c>
      <c r="AT49" s="19" t="s">
        <v>39</v>
      </c>
      <c r="AU49" s="19" t="s">
        <v>39</v>
      </c>
      <c r="AV49" s="19" t="s">
        <v>39</v>
      </c>
    </row>
    <row r="50" spans="23:48" x14ac:dyDescent="0.2">
      <c r="W50" s="26">
        <v>329</v>
      </c>
      <c r="X50" s="26" t="s">
        <v>62</v>
      </c>
      <c r="Y50" s="26"/>
      <c r="Z50" s="26">
        <v>7.6200000000000004E-2</v>
      </c>
      <c r="AA50" s="26"/>
      <c r="AB50" s="26"/>
      <c r="AC50" s="26"/>
      <c r="AD50" s="26">
        <v>0</v>
      </c>
      <c r="AI50" s="1"/>
      <c r="AJ50" s="1"/>
      <c r="AK50" s="1"/>
      <c r="AL50" s="1"/>
      <c r="AM50" s="1"/>
      <c r="AN50" s="1"/>
      <c r="AO50" s="1"/>
      <c r="AP50" s="47"/>
      <c r="AQ50" s="17" t="s">
        <v>40</v>
      </c>
      <c r="AR50" s="6">
        <v>0</v>
      </c>
      <c r="AS50" s="6">
        <v>0</v>
      </c>
      <c r="AT50" s="19" t="s">
        <v>39</v>
      </c>
      <c r="AU50" s="19" t="s">
        <v>39</v>
      </c>
      <c r="AV50" s="19" t="s">
        <v>39</v>
      </c>
    </row>
    <row r="51" spans="23:48" x14ac:dyDescent="0.2">
      <c r="W51" s="26">
        <v>333</v>
      </c>
      <c r="X51" s="26" t="s">
        <v>62</v>
      </c>
      <c r="Y51" s="26"/>
      <c r="Z51" s="26">
        <v>0.20430000000000001</v>
      </c>
      <c r="AA51" s="26"/>
      <c r="AB51" s="26">
        <f t="shared" si="2"/>
        <v>79.142857142857153</v>
      </c>
      <c r="AC51" s="26"/>
      <c r="AD51" s="26">
        <f t="shared" si="3"/>
        <v>77.702702702702709</v>
      </c>
      <c r="AH51" s="41" t="s">
        <v>63</v>
      </c>
      <c r="AI51" s="6">
        <v>115</v>
      </c>
      <c r="AJ51" s="37" t="s">
        <v>64</v>
      </c>
      <c r="AK51" s="38"/>
      <c r="AL51" s="39"/>
      <c r="AM51" s="12">
        <v>5.7299999999999997E-2</v>
      </c>
      <c r="AN51" s="6">
        <v>0</v>
      </c>
      <c r="AO51" s="1"/>
      <c r="AP51" s="47" t="s">
        <v>26</v>
      </c>
      <c r="AQ51" s="17" t="s">
        <v>38</v>
      </c>
      <c r="AR51" s="6">
        <v>21.9</v>
      </c>
      <c r="AS51" s="6">
        <v>0</v>
      </c>
      <c r="AT51" s="6">
        <v>39.1</v>
      </c>
      <c r="AU51" s="6">
        <v>15.4</v>
      </c>
      <c r="AV51" s="19" t="s">
        <v>39</v>
      </c>
    </row>
    <row r="52" spans="23:48" x14ac:dyDescent="0.2">
      <c r="W52" s="26">
        <v>628</v>
      </c>
      <c r="X52" s="26" t="s">
        <v>65</v>
      </c>
      <c r="Y52" s="26"/>
      <c r="Z52" s="26">
        <v>7.1499999999999994E-2</v>
      </c>
      <c r="AA52" s="26"/>
      <c r="AB52" s="26"/>
      <c r="AC52" s="26"/>
      <c r="AD52" s="26">
        <v>0</v>
      </c>
      <c r="AH52" s="41"/>
      <c r="AI52" s="6">
        <v>116</v>
      </c>
      <c r="AJ52" s="37" t="s">
        <v>64</v>
      </c>
      <c r="AK52" s="38"/>
      <c r="AL52" s="39"/>
      <c r="AM52" s="12">
        <v>7.1499999999999994E-2</v>
      </c>
      <c r="AN52" s="6">
        <v>0</v>
      </c>
      <c r="AO52" s="1"/>
      <c r="AP52" s="47"/>
      <c r="AQ52" s="17" t="s">
        <v>40</v>
      </c>
      <c r="AR52" s="6">
        <v>15</v>
      </c>
      <c r="AS52" s="6">
        <v>98.7</v>
      </c>
      <c r="AT52" s="6">
        <v>48.1</v>
      </c>
      <c r="AU52" s="6">
        <v>7.3</v>
      </c>
      <c r="AV52" s="6">
        <v>45.4</v>
      </c>
    </row>
    <row r="53" spans="23:48" x14ac:dyDescent="0.2">
      <c r="W53" s="26">
        <v>661</v>
      </c>
      <c r="X53" s="26" t="s">
        <v>65</v>
      </c>
      <c r="Y53" s="26"/>
      <c r="Z53" s="26">
        <v>7.6300000000000007E-2</v>
      </c>
      <c r="AA53" s="26"/>
      <c r="AB53" s="26"/>
      <c r="AC53" s="26"/>
      <c r="AD53" s="26">
        <v>0</v>
      </c>
      <c r="AH53" s="41"/>
      <c r="AI53" s="1"/>
      <c r="AJ53" s="1"/>
      <c r="AK53" s="1"/>
      <c r="AL53" s="1"/>
      <c r="AM53" s="23"/>
      <c r="AN53" s="1"/>
      <c r="AO53" s="1"/>
    </row>
    <row r="54" spans="23:48" x14ac:dyDescent="0.2">
      <c r="W54" s="26">
        <v>723</v>
      </c>
      <c r="X54" s="26" t="s">
        <v>65</v>
      </c>
      <c r="Y54" s="26"/>
      <c r="Z54" s="26">
        <v>7.1599999999999997E-2</v>
      </c>
      <c r="AA54" s="26"/>
      <c r="AB54" s="26"/>
      <c r="AC54" s="26"/>
      <c r="AD54" s="26">
        <v>0</v>
      </c>
      <c r="AH54" s="41"/>
      <c r="AI54" s="6">
        <v>98</v>
      </c>
      <c r="AJ54" s="37" t="s">
        <v>66</v>
      </c>
      <c r="AK54" s="38"/>
      <c r="AL54" s="39"/>
      <c r="AM54" s="12">
        <v>7.5700000000000003E-2</v>
      </c>
      <c r="AN54" s="6">
        <v>0</v>
      </c>
      <c r="AO54" s="1"/>
    </row>
    <row r="55" spans="23:48" x14ac:dyDescent="0.2">
      <c r="W55" s="26">
        <v>740</v>
      </c>
      <c r="X55" s="26" t="s">
        <v>65</v>
      </c>
      <c r="Y55" s="26"/>
      <c r="Z55" s="26">
        <v>0.14960000000000001</v>
      </c>
      <c r="AA55" s="26"/>
      <c r="AB55" s="26">
        <f t="shared" si="2"/>
        <v>40.071428571428577</v>
      </c>
      <c r="AC55" s="26"/>
      <c r="AD55" s="26">
        <f t="shared" si="3"/>
        <v>36.636636636636645</v>
      </c>
      <c r="AH55" s="41"/>
      <c r="AI55" s="6">
        <v>99</v>
      </c>
      <c r="AJ55" s="37" t="s">
        <v>66</v>
      </c>
      <c r="AK55" s="38"/>
      <c r="AL55" s="39"/>
      <c r="AM55" s="12">
        <v>7.2300000000000003E-2</v>
      </c>
      <c r="AN55" s="6">
        <v>0</v>
      </c>
      <c r="AO55" s="1"/>
    </row>
    <row r="56" spans="23:48" x14ac:dyDescent="0.2">
      <c r="W56">
        <v>706</v>
      </c>
      <c r="X56" t="s">
        <v>47</v>
      </c>
      <c r="Z56">
        <v>0.1613</v>
      </c>
      <c r="AB56" s="26">
        <f t="shared" si="2"/>
        <v>48.428571428571431</v>
      </c>
      <c r="AD56">
        <f t="shared" si="3"/>
        <v>45.42042042042042</v>
      </c>
      <c r="AO56" s="1"/>
    </row>
    <row r="57" spans="23:48" x14ac:dyDescent="0.2">
      <c r="W57" s="26">
        <v>120</v>
      </c>
      <c r="X57" s="26" t="s">
        <v>67</v>
      </c>
      <c r="Y57" s="26"/>
      <c r="Z57" s="26">
        <v>7.5300000000000006E-2</v>
      </c>
      <c r="AA57" s="26"/>
      <c r="AB57" s="26"/>
      <c r="AC57" s="26"/>
      <c r="AD57" s="26">
        <v>0</v>
      </c>
      <c r="AJ57" s="40" t="s">
        <v>68</v>
      </c>
      <c r="AK57" s="40"/>
      <c r="AO57" s="1"/>
    </row>
    <row r="58" spans="23:48" x14ac:dyDescent="0.2">
      <c r="W58" s="26">
        <v>110</v>
      </c>
      <c r="X58" s="26" t="s">
        <v>69</v>
      </c>
      <c r="Y58" s="26"/>
      <c r="Z58" s="26">
        <v>9.3899999999999997E-2</v>
      </c>
      <c r="AA58" s="26"/>
      <c r="AB58" s="26">
        <f t="shared" si="2"/>
        <v>0.28571428571428398</v>
      </c>
      <c r="AC58" s="26"/>
      <c r="AD58" s="26">
        <v>0</v>
      </c>
      <c r="AO58" s="1"/>
    </row>
    <row r="59" spans="23:48" x14ac:dyDescent="0.2">
      <c r="W59" s="26">
        <v>94</v>
      </c>
      <c r="X59" s="26" t="s">
        <v>61</v>
      </c>
      <c r="Y59" s="26"/>
      <c r="Z59" s="26">
        <v>8.4400000000000003E-2</v>
      </c>
      <c r="AA59" s="26"/>
      <c r="AB59" s="26"/>
      <c r="AC59" s="26"/>
      <c r="AD59" s="26">
        <v>0</v>
      </c>
      <c r="AO59" s="1"/>
    </row>
    <row r="60" spans="23:48" x14ac:dyDescent="0.2">
      <c r="W60" s="26">
        <v>95</v>
      </c>
      <c r="X60" s="26" t="s">
        <v>61</v>
      </c>
      <c r="Y60" s="26"/>
      <c r="Z60" s="26">
        <v>8.2199999999999995E-2</v>
      </c>
      <c r="AA60" s="26"/>
      <c r="AB60" s="26"/>
      <c r="AC60" s="26"/>
      <c r="AD60" s="26">
        <v>0</v>
      </c>
      <c r="AO60" s="1"/>
    </row>
    <row r="61" spans="23:48" x14ac:dyDescent="0.2">
      <c r="W61" s="26">
        <v>98</v>
      </c>
      <c r="X61" s="26" t="s">
        <v>66</v>
      </c>
      <c r="Y61" s="26"/>
      <c r="Z61" s="26">
        <v>7.5700000000000003E-2</v>
      </c>
      <c r="AA61" s="26"/>
      <c r="AB61" s="26"/>
      <c r="AC61" s="26"/>
      <c r="AD61" s="26">
        <v>0</v>
      </c>
      <c r="AO61" s="1"/>
    </row>
    <row r="62" spans="23:48" x14ac:dyDescent="0.2">
      <c r="W62" s="26">
        <v>99</v>
      </c>
      <c r="X62" s="26" t="s">
        <v>66</v>
      </c>
      <c r="Y62" s="26"/>
      <c r="Z62" s="26">
        <v>7.2300000000000003E-2</v>
      </c>
      <c r="AA62" s="26"/>
      <c r="AB62" s="26"/>
      <c r="AC62" s="26"/>
      <c r="AD62" s="26">
        <v>0</v>
      </c>
      <c r="AO62" s="1"/>
    </row>
    <row r="63" spans="23:48" x14ac:dyDescent="0.2">
      <c r="W63" s="26">
        <v>105</v>
      </c>
      <c r="X63" s="26" t="s">
        <v>59</v>
      </c>
      <c r="Y63" s="26"/>
      <c r="Z63" s="26">
        <v>6.8000000000000005E-2</v>
      </c>
      <c r="AA63" s="26"/>
      <c r="AB63" s="26"/>
      <c r="AC63" s="26"/>
      <c r="AD63" s="26">
        <v>0</v>
      </c>
      <c r="AO63" s="1"/>
    </row>
    <row r="64" spans="23:48" x14ac:dyDescent="0.2">
      <c r="W64" s="26">
        <v>106</v>
      </c>
      <c r="X64" s="26" t="s">
        <v>59</v>
      </c>
      <c r="Y64" s="26"/>
      <c r="Z64" s="26">
        <v>5.5199999999999999E-2</v>
      </c>
      <c r="AA64" s="26"/>
      <c r="AB64" s="26"/>
      <c r="AC64" s="26"/>
      <c r="AD64" s="26">
        <v>0</v>
      </c>
      <c r="AO64" s="1"/>
    </row>
    <row r="65" spans="23:41" x14ac:dyDescent="0.2">
      <c r="W65" s="26">
        <v>115</v>
      </c>
      <c r="X65" s="26" t="s">
        <v>64</v>
      </c>
      <c r="Y65" s="26"/>
      <c r="Z65" s="26">
        <v>5.7299999999999997E-2</v>
      </c>
      <c r="AA65" s="26"/>
      <c r="AB65" s="26"/>
      <c r="AC65" s="26"/>
      <c r="AD65" s="26">
        <v>0</v>
      </c>
      <c r="AO65" s="1"/>
    </row>
    <row r="66" spans="23:41" x14ac:dyDescent="0.2">
      <c r="W66" s="26">
        <v>116</v>
      </c>
      <c r="X66" s="26" t="s">
        <v>64</v>
      </c>
      <c r="Y66" s="26"/>
      <c r="Z66" s="26">
        <v>7.1499999999999994E-2</v>
      </c>
      <c r="AA66" s="26"/>
      <c r="AB66" s="26"/>
      <c r="AC66" s="26"/>
      <c r="AD66" s="26">
        <v>0</v>
      </c>
      <c r="AO66" s="1"/>
    </row>
    <row r="68" spans="23:41" ht="26" x14ac:dyDescent="0.3">
      <c r="W68" s="35"/>
      <c r="X68" s="33" t="s">
        <v>80</v>
      </c>
      <c r="Y68" s="34"/>
    </row>
    <row r="78" spans="23:41" x14ac:dyDescent="0.2">
      <c r="AI78" s="1"/>
      <c r="AJ78" s="1"/>
      <c r="AK78" s="1"/>
      <c r="AL78" s="1"/>
      <c r="AM78" s="1"/>
      <c r="AN78" s="1"/>
    </row>
    <row r="80" spans="23:41" x14ac:dyDescent="0.2">
      <c r="AN80" s="1"/>
    </row>
    <row r="81" spans="40:40" x14ac:dyDescent="0.2">
      <c r="AN81" s="1"/>
    </row>
    <row r="82" spans="40:40" x14ac:dyDescent="0.2">
      <c r="AN82" s="1"/>
    </row>
    <row r="83" spans="40:40" x14ac:dyDescent="0.2">
      <c r="AN83" s="1"/>
    </row>
    <row r="84" spans="40:40" x14ac:dyDescent="0.2">
      <c r="AN84" s="1"/>
    </row>
    <row r="85" spans="40:40" x14ac:dyDescent="0.2">
      <c r="AN85" s="1"/>
    </row>
    <row r="86" spans="40:40" x14ac:dyDescent="0.2">
      <c r="AN86" s="1"/>
    </row>
    <row r="87" spans="40:40" x14ac:dyDescent="0.2">
      <c r="AN87" s="1"/>
    </row>
    <row r="88" spans="40:40" x14ac:dyDescent="0.2">
      <c r="AN88" s="1"/>
    </row>
    <row r="89" spans="40:40" x14ac:dyDescent="0.2">
      <c r="AN89" s="1"/>
    </row>
  </sheetData>
  <mergeCells count="65">
    <mergeCell ref="AE13:AI13"/>
    <mergeCell ref="Q14:R14"/>
    <mergeCell ref="AJ15:AL15"/>
    <mergeCell ref="AR15:AT15"/>
    <mergeCell ref="AH16:AH39"/>
    <mergeCell ref="AJ16:AL16"/>
    <mergeCell ref="AP16:AP43"/>
    <mergeCell ref="AR16:AT16"/>
    <mergeCell ref="AR18:AT18"/>
    <mergeCell ref="AJ19:AL19"/>
    <mergeCell ref="AR19:AT19"/>
    <mergeCell ref="AJ21:AL21"/>
    <mergeCell ref="AR21:AT21"/>
    <mergeCell ref="AJ17:AL17"/>
    <mergeCell ref="AR17:AT17"/>
    <mergeCell ref="AR22:AT22"/>
    <mergeCell ref="AR47:AV47"/>
    <mergeCell ref="AJ23:AL23"/>
    <mergeCell ref="AJ24:AL24"/>
    <mergeCell ref="AR24:AT24"/>
    <mergeCell ref="AJ25:AL25"/>
    <mergeCell ref="AR25:AT25"/>
    <mergeCell ref="AJ27:AL27"/>
    <mergeCell ref="AR27:AT27"/>
    <mergeCell ref="AJ28:AL28"/>
    <mergeCell ref="AR28:AT28"/>
    <mergeCell ref="AJ31:AL31"/>
    <mergeCell ref="AJ29:AL29"/>
    <mergeCell ref="AR29:AT29"/>
    <mergeCell ref="AJ30:AL30"/>
    <mergeCell ref="AR30:AT30"/>
    <mergeCell ref="AP51:AP52"/>
    <mergeCell ref="AP49:AP50"/>
    <mergeCell ref="AR38:AT38"/>
    <mergeCell ref="AJ32:AL32"/>
    <mergeCell ref="AR32:AT32"/>
    <mergeCell ref="AJ33:AL33"/>
    <mergeCell ref="AR33:AT33"/>
    <mergeCell ref="AJ34:AL34"/>
    <mergeCell ref="AR34:AT34"/>
    <mergeCell ref="AJ35:AL35"/>
    <mergeCell ref="AR35:AT35"/>
    <mergeCell ref="AR36:AT36"/>
    <mergeCell ref="AJ37:AL37"/>
    <mergeCell ref="AR37:AT37"/>
    <mergeCell ref="AJ39:AL39"/>
    <mergeCell ref="AR40:AT40"/>
    <mergeCell ref="AJ41:AL41"/>
    <mergeCell ref="AR41:AT41"/>
    <mergeCell ref="AH42:AH43"/>
    <mergeCell ref="AJ42:AL42"/>
    <mergeCell ref="AR42:AT42"/>
    <mergeCell ref="AJ43:AL43"/>
    <mergeCell ref="AR43:AT43"/>
    <mergeCell ref="AJ54:AL54"/>
    <mergeCell ref="AJ55:AL55"/>
    <mergeCell ref="AJ57:AK57"/>
    <mergeCell ref="AH45:AH49"/>
    <mergeCell ref="AJ45:AL45"/>
    <mergeCell ref="AJ46:AL46"/>
    <mergeCell ref="AJ48:AL48"/>
    <mergeCell ref="AJ49:AL49"/>
    <mergeCell ref="AH51:AH55"/>
    <mergeCell ref="AJ51:AL51"/>
    <mergeCell ref="AJ52:AL52"/>
  </mergeCells>
  <printOptions horizontalCentered="1" verticalCentered="1"/>
  <pageMargins left="0.25" right="0.25" top="0.75" bottom="0.75" header="0.3" footer="0.3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4C0CA-F736-B949-9A89-C6EFF70F16D0}">
  <dimension ref="C2:AB46"/>
  <sheetViews>
    <sheetView tabSelected="1" zoomScale="160" zoomScaleNormal="160" workbookViewId="0">
      <selection activeCell="AB31" sqref="AB31"/>
    </sheetView>
  </sheetViews>
  <sheetFormatPr baseColWidth="10" defaultColWidth="8.83203125" defaultRowHeight="15" x14ac:dyDescent="0.2"/>
  <cols>
    <col min="20" max="20" width="13.6640625" customWidth="1"/>
    <col min="24" max="24" width="9.6640625" style="26" bestFit="1" customWidth="1"/>
    <col min="25" max="25" width="9.6640625" bestFit="1" customWidth="1"/>
  </cols>
  <sheetData>
    <row r="2" spans="3:28" x14ac:dyDescent="0.2">
      <c r="D2">
        <v>450</v>
      </c>
      <c r="Q2">
        <v>570</v>
      </c>
    </row>
    <row r="3" spans="3:28" x14ac:dyDescent="0.2">
      <c r="C3" t="s">
        <v>2</v>
      </c>
      <c r="D3">
        <v>1</v>
      </c>
      <c r="E3">
        <v>2</v>
      </c>
      <c r="F3">
        <v>3</v>
      </c>
      <c r="G3">
        <v>4</v>
      </c>
      <c r="H3">
        <v>5</v>
      </c>
      <c r="I3">
        <v>6</v>
      </c>
      <c r="J3">
        <v>7</v>
      </c>
      <c r="K3">
        <v>8</v>
      </c>
      <c r="L3">
        <v>9</v>
      </c>
      <c r="M3">
        <v>10</v>
      </c>
      <c r="N3">
        <v>11</v>
      </c>
      <c r="O3">
        <v>12</v>
      </c>
      <c r="Q3">
        <v>1</v>
      </c>
      <c r="R3">
        <v>2</v>
      </c>
      <c r="S3">
        <v>3</v>
      </c>
      <c r="T3">
        <v>4</v>
      </c>
      <c r="U3">
        <v>5</v>
      </c>
      <c r="V3">
        <v>6</v>
      </c>
      <c r="W3">
        <v>7</v>
      </c>
      <c r="X3" s="26">
        <v>8</v>
      </c>
      <c r="Y3">
        <v>9</v>
      </c>
      <c r="Z3">
        <v>10</v>
      </c>
      <c r="AA3">
        <v>11</v>
      </c>
      <c r="AB3">
        <v>12</v>
      </c>
    </row>
    <row r="4" spans="3:28" x14ac:dyDescent="0.2">
      <c r="C4">
        <v>22.6</v>
      </c>
      <c r="D4">
        <v>0.13689999999999999</v>
      </c>
      <c r="E4">
        <v>0.1178</v>
      </c>
      <c r="F4">
        <v>0.18329999999999999</v>
      </c>
      <c r="G4">
        <v>0.18559999999999999</v>
      </c>
      <c r="H4">
        <v>0.2351</v>
      </c>
      <c r="I4">
        <v>0.24110000000000001</v>
      </c>
      <c r="J4">
        <v>0.3221</v>
      </c>
      <c r="K4">
        <v>0.34100000000000003</v>
      </c>
      <c r="L4">
        <v>0.52749999999999997</v>
      </c>
      <c r="M4">
        <v>0.53200000000000003</v>
      </c>
      <c r="N4">
        <v>0.91910000000000003</v>
      </c>
      <c r="O4">
        <v>0.86899999999999999</v>
      </c>
      <c r="Q4">
        <v>4.8399999999999999E-2</v>
      </c>
      <c r="R4">
        <v>4.0300000000000002E-2</v>
      </c>
      <c r="S4">
        <v>4.02E-2</v>
      </c>
      <c r="T4">
        <v>4.02E-2</v>
      </c>
      <c r="U4">
        <v>4.1599999999999998E-2</v>
      </c>
      <c r="V4">
        <v>4.0300000000000002E-2</v>
      </c>
      <c r="W4">
        <v>4.0800000000000003E-2</v>
      </c>
      <c r="X4" s="26">
        <v>4.2000000000000003E-2</v>
      </c>
      <c r="Y4">
        <v>4.2099999999999999E-2</v>
      </c>
      <c r="Z4">
        <v>4.0300000000000002E-2</v>
      </c>
      <c r="AA4">
        <v>4.3999999999999997E-2</v>
      </c>
      <c r="AB4">
        <v>4.2999999999999997E-2</v>
      </c>
    </row>
    <row r="5" spans="3:28" x14ac:dyDescent="0.2">
      <c r="D5">
        <v>0.1321</v>
      </c>
      <c r="E5">
        <v>0.1132</v>
      </c>
      <c r="F5">
        <v>9.8500000000000004E-2</v>
      </c>
      <c r="G5">
        <v>0.1026</v>
      </c>
      <c r="H5">
        <v>0.13200000000000001</v>
      </c>
      <c r="I5">
        <v>0.1148</v>
      </c>
      <c r="J5">
        <v>9.7100000000000006E-2</v>
      </c>
      <c r="K5">
        <v>0.1178</v>
      </c>
      <c r="L5">
        <v>0.1169</v>
      </c>
      <c r="M5">
        <v>0.12039999999999999</v>
      </c>
      <c r="N5">
        <v>0.1137</v>
      </c>
      <c r="O5">
        <v>0.18210000000000001</v>
      </c>
      <c r="Q5">
        <v>4.9799999999999997E-2</v>
      </c>
      <c r="R5">
        <v>4.0300000000000002E-2</v>
      </c>
      <c r="S5">
        <v>3.9800000000000002E-2</v>
      </c>
      <c r="T5">
        <v>4.07E-2</v>
      </c>
      <c r="U5">
        <v>3.9600000000000003E-2</v>
      </c>
      <c r="V5">
        <v>3.9600000000000003E-2</v>
      </c>
      <c r="W5">
        <v>3.9899999999999998E-2</v>
      </c>
      <c r="X5" s="26">
        <v>4.2099999999999999E-2</v>
      </c>
      <c r="Y5">
        <v>4.1500000000000002E-2</v>
      </c>
      <c r="Z5">
        <v>3.9399999999999998E-2</v>
      </c>
      <c r="AA5">
        <v>4.2099999999999999E-2</v>
      </c>
      <c r="AB5">
        <v>3.9300000000000002E-2</v>
      </c>
    </row>
    <row r="6" spans="3:28" x14ac:dyDescent="0.2">
      <c r="D6">
        <v>0.1245</v>
      </c>
      <c r="E6">
        <v>0.1087</v>
      </c>
      <c r="F6">
        <v>0.14699999999999999</v>
      </c>
      <c r="G6">
        <v>0.1135</v>
      </c>
      <c r="H6">
        <v>0.1205</v>
      </c>
      <c r="I6">
        <v>0.28270000000000001</v>
      </c>
      <c r="J6">
        <v>0.29680000000000001</v>
      </c>
      <c r="K6">
        <v>0.13200000000000001</v>
      </c>
      <c r="L6">
        <v>0.16059999999999999</v>
      </c>
      <c r="M6">
        <v>0.108</v>
      </c>
      <c r="N6">
        <v>0.12790000000000001</v>
      </c>
      <c r="O6">
        <v>0.14419999999999999</v>
      </c>
      <c r="Q6">
        <v>0.04</v>
      </c>
      <c r="R6">
        <v>4.0500000000000001E-2</v>
      </c>
      <c r="S6">
        <v>3.95E-2</v>
      </c>
      <c r="T6">
        <v>3.9699999999999999E-2</v>
      </c>
      <c r="U6">
        <v>4.1799999999999997E-2</v>
      </c>
      <c r="V6">
        <v>4.0500000000000001E-2</v>
      </c>
      <c r="W6">
        <v>4.0500000000000001E-2</v>
      </c>
      <c r="X6" s="26">
        <v>3.9800000000000002E-2</v>
      </c>
      <c r="Y6">
        <v>4.0099999999999997E-2</v>
      </c>
      <c r="Z6">
        <v>4.2000000000000003E-2</v>
      </c>
      <c r="AA6">
        <v>4.0099999999999997E-2</v>
      </c>
      <c r="AB6">
        <v>3.9399999999999998E-2</v>
      </c>
    </row>
    <row r="7" spans="3:28" x14ac:dyDescent="0.2">
      <c r="D7">
        <v>0.20799999999999999</v>
      </c>
      <c r="E7">
        <v>0.22270000000000001</v>
      </c>
      <c r="F7">
        <v>0.1163</v>
      </c>
      <c r="G7">
        <v>0.122</v>
      </c>
      <c r="H7">
        <v>0.23</v>
      </c>
      <c r="I7">
        <v>9.4600000000000004E-2</v>
      </c>
      <c r="J7">
        <v>0.1283</v>
      </c>
      <c r="K7">
        <v>0.11700000000000001</v>
      </c>
      <c r="L7">
        <v>4.6899999999999997E-2</v>
      </c>
      <c r="M7">
        <v>4.2299999999999997E-2</v>
      </c>
      <c r="N7">
        <v>4.3700000000000003E-2</v>
      </c>
      <c r="O7">
        <v>6.5600000000000006E-2</v>
      </c>
      <c r="Q7">
        <v>3.85E-2</v>
      </c>
      <c r="R7">
        <v>4.1300000000000003E-2</v>
      </c>
      <c r="S7">
        <v>0.04</v>
      </c>
      <c r="T7">
        <v>3.9100000000000003E-2</v>
      </c>
      <c r="U7">
        <v>4.3099999999999999E-2</v>
      </c>
      <c r="V7">
        <v>3.2300000000000002E-2</v>
      </c>
      <c r="W7">
        <v>3.9399999999999998E-2</v>
      </c>
      <c r="X7" s="26">
        <v>3.9E-2</v>
      </c>
      <c r="Y7">
        <v>4.6699999999999998E-2</v>
      </c>
      <c r="Z7">
        <v>4.0300000000000002E-2</v>
      </c>
      <c r="AA7">
        <v>4.1700000000000001E-2</v>
      </c>
      <c r="AB7">
        <v>6.3700000000000007E-2</v>
      </c>
    </row>
    <row r="11" spans="3:28" x14ac:dyDescent="0.2">
      <c r="D11" t="s">
        <v>78</v>
      </c>
    </row>
    <row r="12" spans="3:28" x14ac:dyDescent="0.2">
      <c r="D12">
        <v>1</v>
      </c>
      <c r="E12">
        <v>2</v>
      </c>
      <c r="F12">
        <v>3</v>
      </c>
      <c r="G12">
        <v>4</v>
      </c>
      <c r="H12">
        <v>5</v>
      </c>
      <c r="I12">
        <v>6</v>
      </c>
      <c r="J12">
        <v>7</v>
      </c>
      <c r="K12">
        <v>8</v>
      </c>
      <c r="L12">
        <v>9</v>
      </c>
      <c r="M12">
        <v>10</v>
      </c>
      <c r="N12">
        <v>11</v>
      </c>
      <c r="O12">
        <v>12</v>
      </c>
    </row>
    <row r="13" spans="3:28" x14ac:dyDescent="0.2">
      <c r="D13" s="11">
        <f>D4-Q4</f>
        <v>8.8499999999999995E-2</v>
      </c>
      <c r="E13" s="11">
        <f t="shared" ref="E13:O16" si="0">E4-R4</f>
        <v>7.7499999999999999E-2</v>
      </c>
      <c r="F13" s="11">
        <f t="shared" si="0"/>
        <v>0.1431</v>
      </c>
      <c r="G13" s="11">
        <f t="shared" si="0"/>
        <v>0.14539999999999997</v>
      </c>
      <c r="H13" s="11">
        <f t="shared" si="0"/>
        <v>0.19350000000000001</v>
      </c>
      <c r="I13" s="11">
        <f t="shared" si="0"/>
        <v>0.20080000000000001</v>
      </c>
      <c r="J13" s="11">
        <f t="shared" si="0"/>
        <v>0.28129999999999999</v>
      </c>
      <c r="K13" s="11">
        <f t="shared" si="0"/>
        <v>0.29900000000000004</v>
      </c>
      <c r="L13" s="11">
        <f t="shared" si="0"/>
        <v>0.48539999999999994</v>
      </c>
      <c r="M13" s="11">
        <f t="shared" si="0"/>
        <v>0.49170000000000003</v>
      </c>
      <c r="N13" s="11">
        <f t="shared" si="0"/>
        <v>0.87509999999999999</v>
      </c>
      <c r="O13" s="11">
        <f t="shared" si="0"/>
        <v>0.82599999999999996</v>
      </c>
    </row>
    <row r="14" spans="3:28" x14ac:dyDescent="0.2">
      <c r="D14">
        <f t="shared" ref="D14:D16" si="1">D5-Q5</f>
        <v>8.2299999999999998E-2</v>
      </c>
      <c r="E14">
        <f t="shared" si="0"/>
        <v>7.2899999999999993E-2</v>
      </c>
      <c r="F14">
        <f t="shared" si="0"/>
        <v>5.8700000000000002E-2</v>
      </c>
      <c r="G14">
        <f t="shared" si="0"/>
        <v>6.1899999999999997E-2</v>
      </c>
      <c r="H14">
        <f t="shared" si="0"/>
        <v>9.240000000000001E-2</v>
      </c>
      <c r="I14">
        <f t="shared" si="0"/>
        <v>7.5199999999999989E-2</v>
      </c>
      <c r="J14">
        <f t="shared" si="0"/>
        <v>5.7200000000000008E-2</v>
      </c>
      <c r="K14">
        <f t="shared" si="0"/>
        <v>7.5700000000000003E-2</v>
      </c>
      <c r="L14">
        <f t="shared" si="0"/>
        <v>7.5399999999999995E-2</v>
      </c>
      <c r="M14">
        <f t="shared" si="0"/>
        <v>8.0999999999999989E-2</v>
      </c>
      <c r="N14">
        <f t="shared" si="0"/>
        <v>7.1599999999999997E-2</v>
      </c>
      <c r="O14">
        <f t="shared" si="0"/>
        <v>0.14280000000000001</v>
      </c>
    </row>
    <row r="15" spans="3:28" x14ac:dyDescent="0.2">
      <c r="D15">
        <f t="shared" si="1"/>
        <v>8.4499999999999992E-2</v>
      </c>
      <c r="E15">
        <f t="shared" si="0"/>
        <v>6.8200000000000011E-2</v>
      </c>
      <c r="F15">
        <f t="shared" si="0"/>
        <v>0.10749999999999998</v>
      </c>
      <c r="G15">
        <f t="shared" si="0"/>
        <v>7.3800000000000004E-2</v>
      </c>
      <c r="H15">
        <f t="shared" si="0"/>
        <v>7.8699999999999992E-2</v>
      </c>
      <c r="I15">
        <f t="shared" si="0"/>
        <v>0.2422</v>
      </c>
      <c r="J15">
        <f t="shared" si="0"/>
        <v>0.25630000000000003</v>
      </c>
      <c r="K15">
        <f t="shared" si="0"/>
        <v>9.2200000000000004E-2</v>
      </c>
      <c r="L15">
        <f t="shared" si="0"/>
        <v>0.1205</v>
      </c>
      <c r="M15">
        <f t="shared" si="0"/>
        <v>6.6000000000000003E-2</v>
      </c>
      <c r="N15">
        <f t="shared" si="0"/>
        <v>8.7800000000000017E-2</v>
      </c>
      <c r="O15">
        <f t="shared" si="0"/>
        <v>0.1048</v>
      </c>
      <c r="X15" s="62" t="s">
        <v>70</v>
      </c>
      <c r="Y15" s="62"/>
    </row>
    <row r="16" spans="3:28" x14ac:dyDescent="0.2">
      <c r="D16">
        <f t="shared" si="1"/>
        <v>0.16949999999999998</v>
      </c>
      <c r="E16">
        <f t="shared" si="0"/>
        <v>0.18140000000000001</v>
      </c>
      <c r="F16">
        <f t="shared" si="0"/>
        <v>7.6300000000000007E-2</v>
      </c>
      <c r="G16">
        <f t="shared" si="0"/>
        <v>8.2900000000000001E-2</v>
      </c>
      <c r="H16">
        <f t="shared" si="0"/>
        <v>0.18690000000000001</v>
      </c>
      <c r="I16">
        <f t="shared" si="0"/>
        <v>6.2300000000000001E-2</v>
      </c>
      <c r="J16">
        <f t="shared" si="0"/>
        <v>8.8900000000000007E-2</v>
      </c>
      <c r="K16">
        <f t="shared" si="0"/>
        <v>7.8000000000000014E-2</v>
      </c>
      <c r="L16">
        <f t="shared" si="0"/>
        <v>1.9999999999999879E-4</v>
      </c>
      <c r="M16">
        <f t="shared" si="0"/>
        <v>1.9999999999999948E-3</v>
      </c>
      <c r="N16">
        <f t="shared" si="0"/>
        <v>2.0000000000000018E-3</v>
      </c>
      <c r="O16">
        <f t="shared" si="0"/>
        <v>1.8999999999999989E-3</v>
      </c>
      <c r="V16" t="s">
        <v>14</v>
      </c>
      <c r="X16" s="61" t="s">
        <v>71</v>
      </c>
      <c r="Y16" s="1" t="s">
        <v>72</v>
      </c>
      <c r="Z16" s="36" t="s">
        <v>83</v>
      </c>
    </row>
    <row r="17" spans="3:28" x14ac:dyDescent="0.2">
      <c r="R17" t="s">
        <v>73</v>
      </c>
      <c r="S17">
        <v>802</v>
      </c>
      <c r="T17" t="s">
        <v>74</v>
      </c>
      <c r="U17" t="s">
        <v>43</v>
      </c>
      <c r="V17">
        <f>AVERAGE(D14:E14)</f>
        <v>7.7600000000000002E-2</v>
      </c>
      <c r="X17" s="27">
        <f>MAX(0,(V17-0.0964)/0.0015)</f>
        <v>0</v>
      </c>
      <c r="Y17" s="25">
        <v>0</v>
      </c>
      <c r="AB17" s="24"/>
    </row>
    <row r="18" spans="3:28" x14ac:dyDescent="0.2">
      <c r="S18">
        <v>803</v>
      </c>
      <c r="T18" t="s">
        <v>74</v>
      </c>
      <c r="U18" t="s">
        <v>50</v>
      </c>
      <c r="V18">
        <f>AVERAGE(F14:G14)</f>
        <v>6.0299999999999999E-2</v>
      </c>
      <c r="X18" s="27">
        <f t="shared" ref="X18:X45" si="2">MAX(0,(V18-0.0964)/0.0015)</f>
        <v>0</v>
      </c>
      <c r="Y18" s="25">
        <v>0</v>
      </c>
      <c r="AB18" s="24"/>
    </row>
    <row r="19" spans="3:28" x14ac:dyDescent="0.2">
      <c r="S19">
        <v>823</v>
      </c>
      <c r="T19" t="s">
        <v>75</v>
      </c>
      <c r="U19" t="s">
        <v>43</v>
      </c>
      <c r="V19">
        <f>AVERAGE(H14:I14)</f>
        <v>8.3799999999999999E-2</v>
      </c>
      <c r="X19" s="27">
        <f t="shared" si="2"/>
        <v>0</v>
      </c>
      <c r="Y19" s="25">
        <v>0</v>
      </c>
      <c r="AB19" s="24"/>
    </row>
    <row r="20" spans="3:28" x14ac:dyDescent="0.2">
      <c r="S20">
        <v>824</v>
      </c>
      <c r="T20" t="s">
        <v>75</v>
      </c>
      <c r="U20" t="s">
        <v>50</v>
      </c>
      <c r="V20">
        <f>AVERAGE(J14:K14)</f>
        <v>6.6450000000000009E-2</v>
      </c>
      <c r="X20" s="27">
        <f t="shared" si="2"/>
        <v>0</v>
      </c>
      <c r="Y20" s="25">
        <v>0</v>
      </c>
      <c r="AB20" s="24"/>
    </row>
    <row r="21" spans="3:28" x14ac:dyDescent="0.2">
      <c r="C21" s="53" t="s">
        <v>76</v>
      </c>
      <c r="D21" s="53"/>
      <c r="X21" s="27"/>
      <c r="Y21" s="25"/>
      <c r="AB21" s="24"/>
    </row>
    <row r="22" spans="3:28" x14ac:dyDescent="0.2">
      <c r="C22" t="s">
        <v>8</v>
      </c>
      <c r="D22" t="s">
        <v>9</v>
      </c>
      <c r="X22" s="27"/>
      <c r="Y22" s="25"/>
      <c r="AB22" s="24"/>
    </row>
    <row r="23" spans="3:28" x14ac:dyDescent="0.2">
      <c r="C23" s="25">
        <v>0</v>
      </c>
      <c r="D23" s="59">
        <f>AVERAGE(D13:E13)</f>
        <v>8.299999999999999E-2</v>
      </c>
      <c r="R23" t="s">
        <v>77</v>
      </c>
      <c r="S23">
        <v>804</v>
      </c>
      <c r="T23" s="55" t="s">
        <v>31</v>
      </c>
      <c r="U23" s="55" t="s">
        <v>43</v>
      </c>
      <c r="V23">
        <v>7.5399999999999995E-2</v>
      </c>
      <c r="X23" s="27">
        <f t="shared" si="2"/>
        <v>0</v>
      </c>
      <c r="Y23" s="25">
        <v>0</v>
      </c>
      <c r="Z23" s="63">
        <f>AVERAGE(Y23:Y28)</f>
        <v>5.0809366666666671</v>
      </c>
      <c r="AB23" s="24"/>
    </row>
    <row r="24" spans="3:28" x14ac:dyDescent="0.2">
      <c r="C24" s="25">
        <v>31.3</v>
      </c>
      <c r="D24" s="59">
        <f>AVERAGE(F13:G13)</f>
        <v>0.14424999999999999</v>
      </c>
      <c r="S24">
        <v>806</v>
      </c>
      <c r="T24" s="55"/>
      <c r="U24" s="55"/>
      <c r="V24" s="60">
        <v>8.0999999999999989E-2</v>
      </c>
      <c r="X24" s="27">
        <f t="shared" si="2"/>
        <v>0</v>
      </c>
      <c r="Y24" s="25">
        <v>0</v>
      </c>
      <c r="Z24" s="36"/>
      <c r="AB24" s="24"/>
    </row>
    <row r="25" spans="3:28" x14ac:dyDescent="0.2">
      <c r="C25" s="25">
        <v>62.5</v>
      </c>
      <c r="D25" s="59">
        <f>AVERAGE(H13:I13)</f>
        <v>0.19714999999999999</v>
      </c>
      <c r="S25">
        <v>807</v>
      </c>
      <c r="T25" s="55"/>
      <c r="U25" s="55"/>
      <c r="V25">
        <v>7.1599999999999997E-2</v>
      </c>
      <c r="X25" s="27">
        <f t="shared" si="2"/>
        <v>0</v>
      </c>
      <c r="Y25" s="25">
        <v>0</v>
      </c>
      <c r="Z25" s="36"/>
      <c r="AB25" s="24"/>
    </row>
    <row r="26" spans="3:28" x14ac:dyDescent="0.2">
      <c r="C26">
        <v>125</v>
      </c>
      <c r="D26" s="59">
        <f>AVERAGE(J13:K13)</f>
        <v>0.29015000000000002</v>
      </c>
      <c r="S26">
        <v>810</v>
      </c>
      <c r="T26" s="55"/>
      <c r="U26" s="55"/>
      <c r="V26">
        <v>0.14280000000000001</v>
      </c>
      <c r="X26" s="27">
        <f t="shared" si="2"/>
        <v>30.933333333333341</v>
      </c>
      <c r="Y26" s="25">
        <v>30.485620000000001</v>
      </c>
      <c r="Z26" s="36"/>
      <c r="AB26" s="24"/>
    </row>
    <row r="27" spans="3:28" x14ac:dyDescent="0.2">
      <c r="C27">
        <v>250</v>
      </c>
      <c r="D27" s="59">
        <f>AVERAGE(L13:M13)</f>
        <v>0.48854999999999998</v>
      </c>
      <c r="S27">
        <v>811</v>
      </c>
      <c r="T27" s="55"/>
      <c r="U27" s="55"/>
      <c r="V27">
        <v>8.4499999999999992E-2</v>
      </c>
      <c r="X27" s="27">
        <f t="shared" si="2"/>
        <v>0</v>
      </c>
      <c r="Y27" s="25">
        <v>0</v>
      </c>
      <c r="Z27" s="36"/>
      <c r="AB27" s="24"/>
    </row>
    <row r="28" spans="3:28" x14ac:dyDescent="0.2">
      <c r="C28">
        <v>500</v>
      </c>
      <c r="D28" s="59">
        <f>AVERAGE(N13:O13)</f>
        <v>0.85054999999999992</v>
      </c>
      <c r="S28">
        <v>813</v>
      </c>
      <c r="T28" s="55"/>
      <c r="U28" s="55"/>
      <c r="V28">
        <v>6.8200000000000011E-2</v>
      </c>
      <c r="X28" s="27">
        <f t="shared" si="2"/>
        <v>0</v>
      </c>
      <c r="Y28" s="25">
        <v>0</v>
      </c>
      <c r="Z28" s="36"/>
      <c r="AB28" s="24"/>
    </row>
    <row r="29" spans="3:28" x14ac:dyDescent="0.2">
      <c r="S29">
        <v>814</v>
      </c>
      <c r="T29" s="55"/>
      <c r="U29" s="55" t="s">
        <v>50</v>
      </c>
      <c r="V29">
        <v>0.10749999999999998</v>
      </c>
      <c r="X29" s="27">
        <f t="shared" si="2"/>
        <v>7.3999999999999897</v>
      </c>
      <c r="Y29" s="25">
        <v>7.3066230000000001</v>
      </c>
      <c r="Z29" s="63">
        <f>AVERAGE(Y29:Y34)</f>
        <v>34.679027166666664</v>
      </c>
      <c r="AB29" s="24"/>
    </row>
    <row r="30" spans="3:28" x14ac:dyDescent="0.2">
      <c r="S30">
        <v>815</v>
      </c>
      <c r="T30" s="55"/>
      <c r="U30" s="55"/>
      <c r="V30">
        <v>7.3800000000000004E-2</v>
      </c>
      <c r="X30" s="27">
        <f t="shared" si="2"/>
        <v>0</v>
      </c>
      <c r="Y30" s="25">
        <v>0</v>
      </c>
      <c r="Z30" s="36"/>
      <c r="AB30" s="24"/>
    </row>
    <row r="31" spans="3:28" x14ac:dyDescent="0.2">
      <c r="S31">
        <v>816</v>
      </c>
      <c r="T31" s="55"/>
      <c r="U31" s="55"/>
      <c r="V31">
        <v>7.8699999999999992E-2</v>
      </c>
      <c r="X31" s="27">
        <f t="shared" si="2"/>
        <v>0</v>
      </c>
      <c r="Y31" s="25">
        <v>0</v>
      </c>
      <c r="Z31" s="36"/>
      <c r="AB31" s="24"/>
    </row>
    <row r="32" spans="3:28" x14ac:dyDescent="0.2">
      <c r="S32">
        <v>817</v>
      </c>
      <c r="T32" s="55"/>
      <c r="U32" s="55"/>
      <c r="V32">
        <v>0.2422</v>
      </c>
      <c r="X32" s="27">
        <f t="shared" si="2"/>
        <v>97.199999999999989</v>
      </c>
      <c r="Y32" s="25">
        <v>95.754540000000006</v>
      </c>
      <c r="Z32" s="36"/>
      <c r="AB32" s="24"/>
    </row>
    <row r="33" spans="19:28" x14ac:dyDescent="0.2">
      <c r="S33">
        <v>818</v>
      </c>
      <c r="T33" s="55"/>
      <c r="U33" s="55"/>
      <c r="V33">
        <v>0.25630000000000003</v>
      </c>
      <c r="X33" s="27">
        <f t="shared" si="2"/>
        <v>106.60000000000002</v>
      </c>
      <c r="Y33" s="25">
        <v>105.01300000000001</v>
      </c>
      <c r="Z33" s="36"/>
      <c r="AB33" s="24"/>
    </row>
    <row r="34" spans="19:28" x14ac:dyDescent="0.2">
      <c r="S34">
        <v>821</v>
      </c>
      <c r="T34" s="55"/>
      <c r="U34" s="55"/>
      <c r="V34">
        <v>9.2200000000000004E-2</v>
      </c>
      <c r="X34" s="27">
        <f t="shared" si="2"/>
        <v>0</v>
      </c>
      <c r="Y34" s="25">
        <v>0</v>
      </c>
      <c r="Z34" s="36"/>
      <c r="AB34" s="24"/>
    </row>
    <row r="35" spans="19:28" x14ac:dyDescent="0.2">
      <c r="S35">
        <v>825</v>
      </c>
      <c r="T35" s="55" t="s">
        <v>35</v>
      </c>
      <c r="U35" s="55" t="s">
        <v>43</v>
      </c>
      <c r="V35">
        <v>0.1205</v>
      </c>
      <c r="X35" s="27">
        <f t="shared" si="2"/>
        <v>16.066666666666663</v>
      </c>
      <c r="Y35" s="25">
        <v>15.842790000000001</v>
      </c>
      <c r="Z35" s="63">
        <f>AVERAGE(Y35:Y40)</f>
        <v>20.870940333333333</v>
      </c>
      <c r="AB35" s="24"/>
    </row>
    <row r="36" spans="19:28" x14ac:dyDescent="0.2">
      <c r="S36">
        <v>826</v>
      </c>
      <c r="T36" s="55"/>
      <c r="U36" s="55"/>
      <c r="V36">
        <v>6.6000000000000003E-2</v>
      </c>
      <c r="X36" s="27">
        <f t="shared" si="2"/>
        <v>0</v>
      </c>
      <c r="Y36" s="25">
        <v>0</v>
      </c>
      <c r="Z36" s="36"/>
      <c r="AB36" s="24"/>
    </row>
    <row r="37" spans="19:28" x14ac:dyDescent="0.2">
      <c r="S37">
        <v>827</v>
      </c>
      <c r="T37" s="55"/>
      <c r="U37" s="55"/>
      <c r="V37">
        <v>8.7800000000000017E-2</v>
      </c>
      <c r="X37" s="27">
        <f t="shared" si="2"/>
        <v>0</v>
      </c>
      <c r="Y37" s="25">
        <v>0</v>
      </c>
      <c r="Z37" s="36"/>
      <c r="AB37" s="24"/>
    </row>
    <row r="38" spans="19:28" x14ac:dyDescent="0.2">
      <c r="S38">
        <v>828</v>
      </c>
      <c r="T38" s="55"/>
      <c r="U38" s="55"/>
      <c r="V38">
        <v>0.1048</v>
      </c>
      <c r="X38" s="27">
        <f t="shared" si="2"/>
        <v>5.6000000000000032</v>
      </c>
      <c r="Y38" s="25">
        <v>5.5337319999999997</v>
      </c>
      <c r="Z38" s="36"/>
      <c r="AB38" s="24"/>
    </row>
    <row r="39" spans="19:28" x14ac:dyDescent="0.2">
      <c r="S39">
        <v>829</v>
      </c>
      <c r="T39" s="55"/>
      <c r="U39" s="55"/>
      <c r="V39">
        <v>0.16949999999999998</v>
      </c>
      <c r="X39" s="27">
        <f t="shared" si="2"/>
        <v>48.73333333333332</v>
      </c>
      <c r="Y39" s="25">
        <v>48.017620000000001</v>
      </c>
      <c r="Z39" s="36"/>
      <c r="AB39" s="24"/>
    </row>
    <row r="40" spans="19:28" x14ac:dyDescent="0.2">
      <c r="S40">
        <v>830</v>
      </c>
      <c r="T40" s="55"/>
      <c r="U40" s="55"/>
      <c r="V40">
        <v>0.18140000000000001</v>
      </c>
      <c r="X40" s="27">
        <f t="shared" si="2"/>
        <v>56.666666666666671</v>
      </c>
      <c r="Y40" s="25">
        <v>55.831499999999998</v>
      </c>
      <c r="Z40" s="36"/>
      <c r="AB40" s="24"/>
    </row>
    <row r="41" spans="19:28" x14ac:dyDescent="0.2">
      <c r="S41">
        <v>839</v>
      </c>
      <c r="T41" s="55"/>
      <c r="U41" s="55" t="s">
        <v>50</v>
      </c>
      <c r="V41">
        <v>7.6300000000000007E-2</v>
      </c>
      <c r="X41" s="27">
        <f t="shared" si="2"/>
        <v>0</v>
      </c>
      <c r="Y41" s="25">
        <v>0</v>
      </c>
      <c r="Z41" s="63">
        <f>AVERAGE(Y41:Y46)</f>
        <v>9.9071599999999993</v>
      </c>
      <c r="AB41" s="24"/>
    </row>
    <row r="42" spans="19:28" x14ac:dyDescent="0.2">
      <c r="S42">
        <v>840</v>
      </c>
      <c r="T42" s="55"/>
      <c r="U42" s="55"/>
      <c r="V42">
        <v>8.2900000000000001E-2</v>
      </c>
      <c r="X42" s="27">
        <f t="shared" si="2"/>
        <v>0</v>
      </c>
      <c r="Y42" s="25">
        <v>0</v>
      </c>
      <c r="AB42" s="24"/>
    </row>
    <row r="43" spans="19:28" x14ac:dyDescent="0.2">
      <c r="S43">
        <v>841</v>
      </c>
      <c r="T43" s="55"/>
      <c r="U43" s="55"/>
      <c r="V43">
        <v>0.18690000000000001</v>
      </c>
      <c r="X43" s="27">
        <f t="shared" si="2"/>
        <v>60.333333333333343</v>
      </c>
      <c r="Y43" s="25">
        <v>59.442959999999999</v>
      </c>
      <c r="AB43" s="24"/>
    </row>
    <row r="44" spans="19:28" x14ac:dyDescent="0.2">
      <c r="S44">
        <v>842</v>
      </c>
      <c r="T44" s="55"/>
      <c r="U44" s="55"/>
      <c r="V44">
        <v>6.2300000000000001E-2</v>
      </c>
      <c r="X44" s="27">
        <f t="shared" si="2"/>
        <v>0</v>
      </c>
      <c r="Y44" s="25">
        <v>0</v>
      </c>
      <c r="AB44" s="24"/>
    </row>
    <row r="45" spans="19:28" x14ac:dyDescent="0.2">
      <c r="S45">
        <v>844</v>
      </c>
      <c r="T45" s="55"/>
      <c r="U45" s="55"/>
      <c r="V45">
        <v>8.8900000000000007E-2</v>
      </c>
      <c r="X45" s="27">
        <f t="shared" si="2"/>
        <v>0</v>
      </c>
      <c r="Y45" s="25">
        <v>0</v>
      </c>
      <c r="AB45" s="24"/>
    </row>
    <row r="46" spans="19:28" x14ac:dyDescent="0.2">
      <c r="S46">
        <v>845</v>
      </c>
      <c r="T46" s="55"/>
      <c r="U46" s="55"/>
      <c r="V46">
        <v>7.8000000000000014E-2</v>
      </c>
      <c r="X46" s="27">
        <f>MAX(0,(V46-0.0964)/0.0015)</f>
        <v>0</v>
      </c>
      <c r="Y46" s="25">
        <v>0</v>
      </c>
      <c r="AB46" s="24"/>
    </row>
  </sheetData>
  <mergeCells count="8">
    <mergeCell ref="X15:Y15"/>
    <mergeCell ref="C21:D21"/>
    <mergeCell ref="T23:T34"/>
    <mergeCell ref="U23:U28"/>
    <mergeCell ref="U29:U34"/>
    <mergeCell ref="T35:T46"/>
    <mergeCell ref="U35:U40"/>
    <mergeCell ref="U41:U4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7E394-54C9-D543-A8C1-5C5D46477D36}">
  <dimension ref="B2:I45"/>
  <sheetViews>
    <sheetView workbookViewId="0">
      <selection activeCell="I12" sqref="I12"/>
    </sheetView>
  </sheetViews>
  <sheetFormatPr baseColWidth="10" defaultRowHeight="15" x14ac:dyDescent="0.2"/>
  <sheetData>
    <row r="2" spans="2:9" x14ac:dyDescent="0.2">
      <c r="B2" s="43" t="s">
        <v>15</v>
      </c>
      <c r="C2" s="43"/>
      <c r="D2" s="3" t="s">
        <v>10</v>
      </c>
      <c r="E2" s="3" t="s">
        <v>8</v>
      </c>
      <c r="F2" s="3" t="s">
        <v>16</v>
      </c>
      <c r="G2" s="3" t="s">
        <v>17</v>
      </c>
    </row>
    <row r="3" spans="2:9" x14ac:dyDescent="0.2">
      <c r="B3" s="56" t="s">
        <v>27</v>
      </c>
      <c r="C3" s="58" t="s">
        <v>39</v>
      </c>
      <c r="D3" s="6">
        <v>774</v>
      </c>
      <c r="E3" s="6">
        <v>0</v>
      </c>
      <c r="F3" s="6">
        <v>32</v>
      </c>
      <c r="G3" s="6" t="s">
        <v>22</v>
      </c>
      <c r="I3" s="31" t="s">
        <v>81</v>
      </c>
    </row>
    <row r="4" spans="2:9" x14ac:dyDescent="0.2">
      <c r="B4" s="56"/>
      <c r="C4" s="58"/>
      <c r="D4" s="6">
        <v>769</v>
      </c>
      <c r="E4" s="6">
        <v>0</v>
      </c>
      <c r="F4" s="6">
        <v>7</v>
      </c>
      <c r="G4" s="6" t="s">
        <v>24</v>
      </c>
      <c r="I4" s="30" t="s">
        <v>82</v>
      </c>
    </row>
    <row r="5" spans="2:9" x14ac:dyDescent="0.2">
      <c r="B5" s="56"/>
      <c r="C5" s="58"/>
      <c r="D5" s="6">
        <v>793</v>
      </c>
      <c r="E5" s="6">
        <v>0</v>
      </c>
      <c r="F5" s="6">
        <v>2</v>
      </c>
      <c r="G5" s="6" t="s">
        <v>24</v>
      </c>
    </row>
    <row r="6" spans="2:9" x14ac:dyDescent="0.2">
      <c r="B6" s="56"/>
      <c r="C6" s="58"/>
      <c r="D6" s="6">
        <v>800</v>
      </c>
      <c r="E6" s="6">
        <v>0</v>
      </c>
      <c r="F6" s="6">
        <v>58</v>
      </c>
      <c r="G6" s="6" t="s">
        <v>24</v>
      </c>
    </row>
    <row r="7" spans="2:9" x14ac:dyDescent="0.2">
      <c r="B7" s="56" t="s">
        <v>25</v>
      </c>
      <c r="C7" s="58" t="s">
        <v>31</v>
      </c>
      <c r="D7" s="6">
        <v>686</v>
      </c>
      <c r="E7" s="13">
        <v>8.66</v>
      </c>
      <c r="F7" s="13">
        <v>51</v>
      </c>
      <c r="G7" s="13" t="s">
        <v>24</v>
      </c>
    </row>
    <row r="8" spans="2:9" x14ac:dyDescent="0.2">
      <c r="B8" s="56"/>
      <c r="C8" s="58"/>
      <c r="D8" s="6">
        <v>691</v>
      </c>
      <c r="E8" s="13">
        <v>14.21</v>
      </c>
      <c r="F8" s="13">
        <v>115</v>
      </c>
      <c r="G8" s="13" t="s">
        <v>34</v>
      </c>
    </row>
    <row r="9" spans="2:9" x14ac:dyDescent="0.2">
      <c r="B9" s="56"/>
      <c r="C9" s="58" t="s">
        <v>35</v>
      </c>
      <c r="D9" s="6">
        <v>669</v>
      </c>
      <c r="E9" s="6">
        <v>0</v>
      </c>
      <c r="F9" s="6">
        <v>42</v>
      </c>
      <c r="G9" s="6" t="s">
        <v>24</v>
      </c>
    </row>
    <row r="10" spans="2:9" x14ac:dyDescent="0.2">
      <c r="B10" s="56"/>
      <c r="C10" s="58"/>
      <c r="D10" s="6">
        <v>671</v>
      </c>
      <c r="E10" s="6">
        <v>0</v>
      </c>
      <c r="F10" s="6">
        <v>71</v>
      </c>
      <c r="G10" s="6" t="s">
        <v>24</v>
      </c>
    </row>
    <row r="11" spans="2:9" x14ac:dyDescent="0.2">
      <c r="B11" s="56" t="s">
        <v>26</v>
      </c>
      <c r="C11" s="58" t="s">
        <v>31</v>
      </c>
      <c r="D11" s="6">
        <v>717</v>
      </c>
      <c r="E11" s="13">
        <v>21.94</v>
      </c>
      <c r="F11" s="13">
        <v>50</v>
      </c>
      <c r="G11" s="13" t="s">
        <v>24</v>
      </c>
    </row>
    <row r="12" spans="2:9" x14ac:dyDescent="0.2">
      <c r="B12" s="56"/>
      <c r="C12" s="58"/>
      <c r="D12" s="6">
        <v>718</v>
      </c>
      <c r="E12" s="6">
        <v>0</v>
      </c>
      <c r="F12" s="6">
        <v>63</v>
      </c>
      <c r="G12" s="6" t="s">
        <v>24</v>
      </c>
    </row>
    <row r="13" spans="2:9" x14ac:dyDescent="0.2">
      <c r="B13" s="56"/>
      <c r="C13" s="58"/>
      <c r="D13" s="6">
        <v>720</v>
      </c>
      <c r="E13" s="13">
        <v>39.049999999999997</v>
      </c>
      <c r="F13" s="13">
        <v>94</v>
      </c>
      <c r="G13" s="13" t="s">
        <v>24</v>
      </c>
    </row>
    <row r="14" spans="2:9" x14ac:dyDescent="0.2">
      <c r="B14" s="56"/>
      <c r="C14" s="58"/>
      <c r="D14" s="6">
        <v>721</v>
      </c>
      <c r="E14" s="13">
        <v>15.41</v>
      </c>
      <c r="F14" s="13">
        <v>104</v>
      </c>
      <c r="G14" s="13" t="s">
        <v>24</v>
      </c>
    </row>
    <row r="15" spans="2:9" x14ac:dyDescent="0.2">
      <c r="B15" s="56"/>
      <c r="C15" s="57" t="s">
        <v>43</v>
      </c>
      <c r="D15" s="6">
        <v>804</v>
      </c>
      <c r="E15" s="18">
        <v>0</v>
      </c>
      <c r="F15" s="18">
        <v>35</v>
      </c>
      <c r="G15" s="18" t="s">
        <v>34</v>
      </c>
    </row>
    <row r="16" spans="2:9" x14ac:dyDescent="0.2">
      <c r="B16" s="56"/>
      <c r="C16" s="57"/>
      <c r="D16" s="6">
        <v>806</v>
      </c>
      <c r="E16" s="18">
        <v>0</v>
      </c>
      <c r="F16" s="32">
        <v>60</v>
      </c>
      <c r="G16" s="32" t="s">
        <v>22</v>
      </c>
    </row>
    <row r="17" spans="2:7" x14ac:dyDescent="0.2">
      <c r="B17" s="56"/>
      <c r="C17" s="57"/>
      <c r="D17" s="6">
        <v>807</v>
      </c>
      <c r="E17" s="18">
        <v>0</v>
      </c>
      <c r="F17" s="18">
        <v>65</v>
      </c>
      <c r="G17" s="18" t="s">
        <v>34</v>
      </c>
    </row>
    <row r="18" spans="2:7" x14ac:dyDescent="0.2">
      <c r="B18" s="56"/>
      <c r="C18" s="57"/>
      <c r="D18" s="6">
        <v>810</v>
      </c>
      <c r="E18" s="13">
        <v>30.485620000000001</v>
      </c>
      <c r="F18" s="13">
        <v>90</v>
      </c>
      <c r="G18" s="13" t="s">
        <v>34</v>
      </c>
    </row>
    <row r="19" spans="2:7" x14ac:dyDescent="0.2">
      <c r="B19" s="56"/>
      <c r="C19" s="57"/>
      <c r="D19" s="6">
        <v>811</v>
      </c>
      <c r="E19" s="18">
        <v>0</v>
      </c>
      <c r="F19" s="18">
        <v>104</v>
      </c>
      <c r="G19" s="18" t="s">
        <v>34</v>
      </c>
    </row>
    <row r="20" spans="2:7" x14ac:dyDescent="0.2">
      <c r="B20" s="56"/>
      <c r="C20" s="57"/>
      <c r="D20" s="6">
        <v>813</v>
      </c>
      <c r="E20" s="18">
        <v>0</v>
      </c>
      <c r="F20" s="18">
        <v>118</v>
      </c>
      <c r="G20" s="18" t="s">
        <v>34</v>
      </c>
    </row>
    <row r="21" spans="2:7" x14ac:dyDescent="0.2">
      <c r="B21" s="56"/>
      <c r="C21" s="57" t="s">
        <v>50</v>
      </c>
      <c r="D21" s="6">
        <v>814</v>
      </c>
      <c r="E21" s="13">
        <v>7.3066230000000001</v>
      </c>
      <c r="F21" s="13">
        <v>35</v>
      </c>
      <c r="G21" s="13" t="s">
        <v>34</v>
      </c>
    </row>
    <row r="22" spans="2:7" x14ac:dyDescent="0.2">
      <c r="B22" s="56"/>
      <c r="C22" s="57"/>
      <c r="D22" s="6">
        <v>815</v>
      </c>
      <c r="E22" s="18">
        <v>0</v>
      </c>
      <c r="F22" s="18">
        <v>48</v>
      </c>
      <c r="G22" s="18" t="s">
        <v>34</v>
      </c>
    </row>
    <row r="23" spans="2:7" x14ac:dyDescent="0.2">
      <c r="B23" s="56"/>
      <c r="C23" s="57"/>
      <c r="D23" s="6">
        <v>816</v>
      </c>
      <c r="E23" s="18">
        <v>0</v>
      </c>
      <c r="F23" s="18">
        <v>61</v>
      </c>
      <c r="G23" s="18" t="s">
        <v>34</v>
      </c>
    </row>
    <row r="24" spans="2:7" x14ac:dyDescent="0.2">
      <c r="B24" s="56"/>
      <c r="C24" s="57"/>
      <c r="D24" s="6">
        <v>817</v>
      </c>
      <c r="E24" s="13">
        <v>95.754540000000006</v>
      </c>
      <c r="F24" s="13">
        <v>73</v>
      </c>
      <c r="G24" s="13" t="s">
        <v>34</v>
      </c>
    </row>
    <row r="25" spans="2:7" x14ac:dyDescent="0.2">
      <c r="B25" s="56"/>
      <c r="C25" s="57"/>
      <c r="D25" s="6">
        <v>818</v>
      </c>
      <c r="E25" s="13">
        <v>105.01300000000001</v>
      </c>
      <c r="F25" s="13">
        <v>88</v>
      </c>
      <c r="G25" s="13" t="s">
        <v>24</v>
      </c>
    </row>
    <row r="26" spans="2:7" x14ac:dyDescent="0.2">
      <c r="B26" s="56"/>
      <c r="C26" s="57"/>
      <c r="D26" s="6">
        <v>821</v>
      </c>
      <c r="E26" s="18">
        <v>0</v>
      </c>
      <c r="F26" s="18">
        <v>118</v>
      </c>
      <c r="G26" s="18" t="s">
        <v>24</v>
      </c>
    </row>
    <row r="27" spans="2:7" x14ac:dyDescent="0.2">
      <c r="B27" s="56"/>
      <c r="C27" s="58" t="s">
        <v>35</v>
      </c>
      <c r="D27" s="6">
        <v>700</v>
      </c>
      <c r="E27" s="13">
        <v>14.96</v>
      </c>
      <c r="F27" s="13">
        <v>37</v>
      </c>
      <c r="G27" s="13" t="s">
        <v>24</v>
      </c>
    </row>
    <row r="28" spans="2:7" x14ac:dyDescent="0.2">
      <c r="B28" s="56"/>
      <c r="C28" s="58"/>
      <c r="D28" s="6">
        <v>702</v>
      </c>
      <c r="E28" s="13">
        <v>98.72</v>
      </c>
      <c r="F28" s="13">
        <v>64</v>
      </c>
      <c r="G28" s="13" t="s">
        <v>24</v>
      </c>
    </row>
    <row r="29" spans="2:7" x14ac:dyDescent="0.2">
      <c r="B29" s="56"/>
      <c r="C29" s="58"/>
      <c r="D29" s="6">
        <v>703</v>
      </c>
      <c r="E29" s="13">
        <v>48.06</v>
      </c>
      <c r="F29" s="13">
        <v>80</v>
      </c>
      <c r="G29" s="13" t="s">
        <v>34</v>
      </c>
    </row>
    <row r="30" spans="2:7" x14ac:dyDescent="0.2">
      <c r="B30" s="56"/>
      <c r="C30" s="58"/>
      <c r="D30" s="6">
        <v>705</v>
      </c>
      <c r="E30" s="13">
        <v>7.31</v>
      </c>
      <c r="F30" s="13">
        <v>92</v>
      </c>
      <c r="G30" s="13" t="s">
        <v>34</v>
      </c>
    </row>
    <row r="31" spans="2:7" x14ac:dyDescent="0.2">
      <c r="B31" s="56"/>
      <c r="C31" s="58"/>
      <c r="D31" s="6">
        <v>783</v>
      </c>
      <c r="E31" s="6">
        <v>0</v>
      </c>
      <c r="F31" s="6">
        <v>14</v>
      </c>
      <c r="G31" s="6" t="s">
        <v>24</v>
      </c>
    </row>
    <row r="32" spans="2:7" x14ac:dyDescent="0.2">
      <c r="B32" s="56"/>
      <c r="C32" s="58"/>
      <c r="D32" s="6">
        <v>785</v>
      </c>
      <c r="E32" s="6">
        <v>0</v>
      </c>
      <c r="F32" s="6">
        <v>36</v>
      </c>
      <c r="G32" s="6" t="s">
        <v>34</v>
      </c>
    </row>
    <row r="33" spans="2:7" x14ac:dyDescent="0.2">
      <c r="B33" s="56"/>
      <c r="C33" s="58"/>
      <c r="D33" s="6">
        <v>706</v>
      </c>
      <c r="E33" s="13">
        <v>45.43</v>
      </c>
      <c r="F33" s="13">
        <v>101</v>
      </c>
      <c r="G33" s="13" t="s">
        <v>24</v>
      </c>
    </row>
    <row r="34" spans="2:7" x14ac:dyDescent="0.2">
      <c r="B34" s="56"/>
      <c r="C34" s="57" t="s">
        <v>43</v>
      </c>
      <c r="D34" s="6">
        <v>825</v>
      </c>
      <c r="E34" s="13">
        <v>15.842790000000001</v>
      </c>
      <c r="F34" s="13">
        <v>38</v>
      </c>
      <c r="G34" s="13" t="s">
        <v>24</v>
      </c>
    </row>
    <row r="35" spans="2:7" x14ac:dyDescent="0.2">
      <c r="B35" s="56"/>
      <c r="C35" s="57"/>
      <c r="D35" s="6">
        <v>826</v>
      </c>
      <c r="E35" s="18">
        <v>0</v>
      </c>
      <c r="F35" s="18">
        <v>49</v>
      </c>
      <c r="G35" s="18" t="s">
        <v>34</v>
      </c>
    </row>
    <row r="36" spans="2:7" x14ac:dyDescent="0.2">
      <c r="B36" s="56"/>
      <c r="C36" s="57"/>
      <c r="D36" s="6">
        <v>827</v>
      </c>
      <c r="E36" s="18">
        <v>0</v>
      </c>
      <c r="F36" s="18">
        <v>59</v>
      </c>
      <c r="G36" s="18" t="s">
        <v>24</v>
      </c>
    </row>
    <row r="37" spans="2:7" x14ac:dyDescent="0.2">
      <c r="B37" s="56"/>
      <c r="C37" s="57"/>
      <c r="D37" s="6">
        <v>828</v>
      </c>
      <c r="E37" s="13">
        <v>5.5337319999999997</v>
      </c>
      <c r="F37" s="13">
        <v>71</v>
      </c>
      <c r="G37" s="13" t="s">
        <v>34</v>
      </c>
    </row>
    <row r="38" spans="2:7" x14ac:dyDescent="0.2">
      <c r="B38" s="56"/>
      <c r="C38" s="57"/>
      <c r="D38" s="6">
        <v>829</v>
      </c>
      <c r="E38" s="13">
        <v>48.017620000000001</v>
      </c>
      <c r="F38" s="13">
        <v>83</v>
      </c>
      <c r="G38" s="13" t="s">
        <v>34</v>
      </c>
    </row>
    <row r="39" spans="2:7" x14ac:dyDescent="0.2">
      <c r="B39" s="56"/>
      <c r="C39" s="57"/>
      <c r="D39" s="6">
        <v>830</v>
      </c>
      <c r="E39" s="13">
        <v>55.831499999999998</v>
      </c>
      <c r="F39" s="13">
        <v>97</v>
      </c>
      <c r="G39" s="13" t="s">
        <v>24</v>
      </c>
    </row>
    <row r="40" spans="2:7" x14ac:dyDescent="0.2">
      <c r="B40" s="56"/>
      <c r="C40" s="57" t="s">
        <v>50</v>
      </c>
      <c r="D40" s="6">
        <v>839</v>
      </c>
      <c r="E40" s="18">
        <v>0</v>
      </c>
      <c r="F40" s="18">
        <v>40</v>
      </c>
      <c r="G40" s="18" t="s">
        <v>34</v>
      </c>
    </row>
    <row r="41" spans="2:7" x14ac:dyDescent="0.2">
      <c r="B41" s="56"/>
      <c r="C41" s="57"/>
      <c r="D41" s="6">
        <v>840</v>
      </c>
      <c r="E41" s="18">
        <v>0</v>
      </c>
      <c r="F41" s="18">
        <v>53</v>
      </c>
      <c r="G41" s="18" t="s">
        <v>24</v>
      </c>
    </row>
    <row r="42" spans="2:7" x14ac:dyDescent="0.2">
      <c r="B42" s="56"/>
      <c r="C42" s="57"/>
      <c r="D42" s="6">
        <v>841</v>
      </c>
      <c r="E42" s="13">
        <v>59.442959999999999</v>
      </c>
      <c r="F42" s="13">
        <v>64</v>
      </c>
      <c r="G42" s="13" t="s">
        <v>34</v>
      </c>
    </row>
    <row r="43" spans="2:7" x14ac:dyDescent="0.2">
      <c r="B43" s="56"/>
      <c r="C43" s="57"/>
      <c r="D43" s="6">
        <v>842</v>
      </c>
      <c r="E43" s="18">
        <v>0</v>
      </c>
      <c r="F43" s="18">
        <v>76</v>
      </c>
      <c r="G43" s="18" t="s">
        <v>34</v>
      </c>
    </row>
    <row r="44" spans="2:7" x14ac:dyDescent="0.2">
      <c r="B44" s="56"/>
      <c r="C44" s="57"/>
      <c r="D44" s="6">
        <v>844</v>
      </c>
      <c r="E44" s="18">
        <v>0</v>
      </c>
      <c r="F44" s="18">
        <v>93</v>
      </c>
      <c r="G44" s="18" t="s">
        <v>24</v>
      </c>
    </row>
    <row r="45" spans="2:7" x14ac:dyDescent="0.2">
      <c r="B45" s="56"/>
      <c r="C45" s="57"/>
      <c r="D45" s="6">
        <v>845</v>
      </c>
      <c r="E45" s="18">
        <v>0</v>
      </c>
      <c r="F45" s="18">
        <v>104</v>
      </c>
      <c r="G45" s="18" t="s">
        <v>24</v>
      </c>
    </row>
  </sheetData>
  <mergeCells count="13">
    <mergeCell ref="B2:C2"/>
    <mergeCell ref="C3:C6"/>
    <mergeCell ref="C7:C8"/>
    <mergeCell ref="C9:C10"/>
    <mergeCell ref="C11:C14"/>
    <mergeCell ref="B11:B45"/>
    <mergeCell ref="B7:B10"/>
    <mergeCell ref="B3:B6"/>
    <mergeCell ref="C15:C20"/>
    <mergeCell ref="C21:C26"/>
    <mergeCell ref="C34:C39"/>
    <mergeCell ref="C40:C45"/>
    <mergeCell ref="C27:C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Run 1</vt:lpstr>
      <vt:lpstr>Run 2</vt:lpstr>
      <vt:lpstr>All pups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Yifan Huang</dc:creator>
  <cp:lastModifiedBy>Mark Habgood</cp:lastModifiedBy>
  <dcterms:created xsi:type="dcterms:W3CDTF">2020-05-14T09:05:41Z</dcterms:created>
  <dcterms:modified xsi:type="dcterms:W3CDTF">2020-05-16T13:48:51Z</dcterms:modified>
</cp:coreProperties>
</file>