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habgood/Documents/Work Folder Documents/My Manuscripts/2019/F1000 3-drug paper/Liam versions/Supplementary data/YIFAN'S CLEANED UP DATA FILES/"/>
    </mc:Choice>
  </mc:AlternateContent>
  <xr:revisionPtr revIDLastSave="0" documentId="13_ncr:1_{B8550A7E-68D4-D941-BA36-4D9597892840}" xr6:coauthVersionLast="36" xr6:coauthVersionMax="43" xr10:uidLastSave="{00000000-0000-0000-0000-000000000000}"/>
  <bookViews>
    <workbookView xWindow="0" yWindow="460" windowWidth="39560" windowHeight="25900" activeTab="2" xr2:uid="{00000000-000D-0000-FFFF-FFFF00000000}"/>
  </bookViews>
  <sheets>
    <sheet name="E19 Sucrose" sheetId="1" r:id="rId1"/>
    <sheet name="P4 Sucrose" sheetId="4" r:id="rId2"/>
    <sheet name="Adult Sucrose" sheetId="5" r:id="rId3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5" l="1"/>
  <c r="K24" i="5" s="1"/>
  <c r="G15" i="5"/>
  <c r="K15" i="5" s="1"/>
  <c r="G14" i="5"/>
  <c r="K14" i="5" s="1"/>
  <c r="G13" i="5"/>
  <c r="K13" i="5" s="1"/>
  <c r="G12" i="5"/>
  <c r="K12" i="5" s="1"/>
  <c r="G11" i="5"/>
  <c r="K11" i="5" s="1"/>
  <c r="G10" i="5"/>
  <c r="K10" i="5" s="1"/>
  <c r="G9" i="5"/>
  <c r="K9" i="5" s="1"/>
  <c r="G8" i="5"/>
  <c r="K8" i="5" s="1"/>
  <c r="G23" i="5"/>
  <c r="K23" i="5" s="1"/>
  <c r="G22" i="5"/>
  <c r="K22" i="5" s="1"/>
  <c r="G20" i="5"/>
  <c r="K20" i="5" s="1"/>
  <c r="G19" i="5"/>
  <c r="K19" i="5" s="1"/>
  <c r="G18" i="5"/>
  <c r="K18" i="5" s="1"/>
  <c r="G17" i="5"/>
  <c r="K17" i="5" s="1"/>
  <c r="G16" i="5"/>
  <c r="K16" i="5" s="1"/>
  <c r="G23" i="4"/>
  <c r="K23" i="4" s="1"/>
  <c r="G22" i="4"/>
  <c r="K22" i="4" s="1"/>
  <c r="G21" i="4"/>
  <c r="K21" i="4" s="1"/>
  <c r="G20" i="4"/>
  <c r="K20" i="4" s="1"/>
  <c r="G19" i="4"/>
  <c r="K19" i="4" s="1"/>
  <c r="G18" i="4"/>
  <c r="K18" i="4" s="1"/>
  <c r="G17" i="4"/>
  <c r="K17" i="4" s="1"/>
  <c r="G16" i="4"/>
  <c r="K16" i="4" s="1"/>
  <c r="G15" i="4"/>
  <c r="K15" i="4" s="1"/>
  <c r="G14" i="4"/>
  <c r="K14" i="4" s="1"/>
  <c r="G13" i="4"/>
  <c r="K13" i="4" s="1"/>
  <c r="G12" i="4"/>
  <c r="K12" i="4" s="1"/>
  <c r="G11" i="4"/>
  <c r="K11" i="4" s="1"/>
</calcChain>
</file>

<file path=xl/sharedStrings.xml><?xml version="1.0" encoding="utf-8"?>
<sst xmlns="http://schemas.openxmlformats.org/spreadsheetml/2006/main" count="265" uniqueCount="62">
  <si>
    <t>E19</t>
  </si>
  <si>
    <t>CPMA</t>
  </si>
  <si>
    <t>CPMB</t>
  </si>
  <si>
    <t>DPM1</t>
  </si>
  <si>
    <t>blank</t>
  </si>
  <si>
    <t>Volume</t>
  </si>
  <si>
    <t>SIS</t>
  </si>
  <si>
    <t>tSIE</t>
  </si>
  <si>
    <t>Brain</t>
  </si>
  <si>
    <t>Plasma</t>
  </si>
  <si>
    <t>CSF</t>
  </si>
  <si>
    <t>RA379</t>
  </si>
  <si>
    <t>RA380</t>
  </si>
  <si>
    <t>RA381</t>
  </si>
  <si>
    <t>RA382</t>
  </si>
  <si>
    <t>RA383</t>
  </si>
  <si>
    <t>RA384</t>
  </si>
  <si>
    <t>RA385</t>
  </si>
  <si>
    <t>RA379-385</t>
  </si>
  <si>
    <t>Injectate</t>
  </si>
  <si>
    <r>
      <t>DPM/</t>
    </r>
    <r>
      <rPr>
        <b/>
        <sz val="16"/>
        <color theme="1"/>
        <rFont val="Symbol"/>
        <charset val="2"/>
      </rPr>
      <t>m</t>
    </r>
    <r>
      <rPr>
        <b/>
        <sz val="16"/>
        <color theme="1"/>
        <rFont val="Calibri"/>
        <family val="2"/>
        <scheme val="minor"/>
      </rPr>
      <t>l</t>
    </r>
  </si>
  <si>
    <t>Injectate 1/10</t>
  </si>
  <si>
    <t>Animal ID</t>
  </si>
  <si>
    <t>Sample Type</t>
  </si>
  <si>
    <t>30min</t>
  </si>
  <si>
    <t>Mean</t>
  </si>
  <si>
    <t>SD</t>
  </si>
  <si>
    <t>n</t>
  </si>
  <si>
    <t>5min</t>
  </si>
  <si>
    <t>Brain/</t>
  </si>
  <si>
    <t>CSF/</t>
  </si>
  <si>
    <t>Plasma/</t>
  </si>
  <si>
    <t>plasma</t>
  </si>
  <si>
    <t>injectate</t>
  </si>
  <si>
    <t>dpm/ul</t>
  </si>
  <si>
    <t>n.d.</t>
  </si>
  <si>
    <t>-</t>
  </si>
  <si>
    <t>Time (mins)</t>
  </si>
  <si>
    <t>-Background</t>
  </si>
  <si>
    <r>
      <rPr>
        <vertAlign val="superscript"/>
        <sz val="16"/>
        <color theme="1"/>
        <rFont val="Calibri (Body)"/>
      </rPr>
      <t>14</t>
    </r>
    <r>
      <rPr>
        <sz val="16"/>
        <color theme="1"/>
        <rFont val="Calibri"/>
        <family val="2"/>
        <scheme val="minor"/>
      </rPr>
      <t>C-SUCROSE ACUTE RAW DATA</t>
    </r>
  </si>
  <si>
    <t>P4</t>
  </si>
  <si>
    <t>ADULT</t>
  </si>
  <si>
    <t>DIRECT IP INJECTION TO FETUSES IN UETERO</t>
  </si>
  <si>
    <r>
      <rPr>
        <vertAlign val="superscript"/>
        <sz val="16"/>
        <color theme="1"/>
        <rFont val="Calibri (Body)"/>
      </rPr>
      <t>14</t>
    </r>
    <r>
      <rPr>
        <sz val="16"/>
        <color theme="1"/>
        <rFont val="Calibri"/>
        <family val="2"/>
        <scheme val="minor"/>
      </rPr>
      <t xml:space="preserve">C-SUCROSE ACUTE CONCENTRATION RATIOS </t>
    </r>
  </si>
  <si>
    <t>DIRECT = IP INJECTION TO FETUSES IN UETERO</t>
  </si>
  <si>
    <t>Brain 1</t>
  </si>
  <si>
    <t>Brain 2</t>
  </si>
  <si>
    <t>RA477</t>
  </si>
  <si>
    <t>RA478</t>
  </si>
  <si>
    <t>RA479</t>
  </si>
  <si>
    <t>RA480</t>
  </si>
  <si>
    <r>
      <rPr>
        <vertAlign val="superscript"/>
        <sz val="16"/>
        <color theme="1"/>
        <rFont val="Calibri (Body)"/>
      </rPr>
      <t>14</t>
    </r>
    <r>
      <rPr>
        <sz val="16"/>
        <color theme="1"/>
        <rFont val="Calibri"/>
        <family val="2"/>
        <scheme val="minor"/>
      </rPr>
      <t>C-SUCROSE ACUTE CONCENTRATION RATIOS</t>
    </r>
  </si>
  <si>
    <t>RA464</t>
  </si>
  <si>
    <t>RA466</t>
  </si>
  <si>
    <t>RA467</t>
  </si>
  <si>
    <t>RA481</t>
  </si>
  <si>
    <t>RA482</t>
  </si>
  <si>
    <t>RA483</t>
  </si>
  <si>
    <t>RA484</t>
  </si>
  <si>
    <t>RA464-467</t>
  </si>
  <si>
    <t>RA481-484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</si>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</sst>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6"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6"/>
      <color theme="1"/>
      <name val="Calibri (Body)"/>
    </font>
    <font>
      <b/>
      <sz val="16"/>
      <color theme="1"/>
      <name val="Symbol"/>
      <charset val="2"/>
    </font>
    <font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0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2" xfId="0" quotePrefix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0" borderId="0" xfId="0" applyFont="1"/>
    <xf numFmtId="165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0" xfId="0" applyFont="1" applyBorder="1" applyAlignment="1">
      <alignment horizontal="center"/>
    </xf>
    <xf numFmtId="0" fontId="5" fillId="0" borderId="0" xfId="0" applyFont="1"/>
    <xf numFmtId="1" fontId="0" fillId="0" borderId="0" xfId="0" applyNumberFormat="1" applyAlignment="1">
      <alignment horizontal="center"/>
    </xf>
    <xf numFmtId="0" fontId="0" fillId="0" borderId="3" xfId="0" applyBorder="1"/>
    <xf numFmtId="2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zoomScale="118" zoomScaleNormal="118" workbookViewId="0">
      <selection activeCell="A2" sqref="A2"/>
    </sheetView>
  </sheetViews>
  <sheetFormatPr baseColWidth="10" defaultColWidth="10.875" defaultRowHeight="21"/>
  <cols>
    <col min="2" max="2" width="14" customWidth="1"/>
    <col min="3" max="3" width="21.5" customWidth="1"/>
    <col min="7" max="7" width="11.25" customWidth="1"/>
  </cols>
  <sheetData>
    <row r="1" spans="1:23" ht="24">
      <c r="A1" t="s">
        <v>0</v>
      </c>
      <c r="B1" t="s">
        <v>39</v>
      </c>
      <c r="D1" t="s">
        <v>44</v>
      </c>
      <c r="N1" t="s">
        <v>0</v>
      </c>
      <c r="O1" t="s">
        <v>43</v>
      </c>
      <c r="P1" s="18"/>
      <c r="S1" t="s">
        <v>42</v>
      </c>
    </row>
    <row r="2" spans="1:23" ht="22">
      <c r="A2" s="15" t="s">
        <v>61</v>
      </c>
      <c r="B2" s="15" t="s">
        <v>22</v>
      </c>
      <c r="C2" s="15" t="s">
        <v>23</v>
      </c>
      <c r="D2" s="15" t="s">
        <v>1</v>
      </c>
      <c r="E2" s="15" t="s">
        <v>2</v>
      </c>
      <c r="F2" s="15" t="s">
        <v>3</v>
      </c>
      <c r="G2" s="19" t="s">
        <v>38</v>
      </c>
      <c r="H2" s="15" t="s">
        <v>5</v>
      </c>
      <c r="I2" s="15" t="s">
        <v>6</v>
      </c>
      <c r="J2" s="15" t="s">
        <v>7</v>
      </c>
      <c r="K2" s="15" t="s">
        <v>20</v>
      </c>
      <c r="O2" s="50" t="s">
        <v>37</v>
      </c>
      <c r="P2" s="50" t="s">
        <v>22</v>
      </c>
      <c r="Q2" s="12" t="s">
        <v>8</v>
      </c>
      <c r="R2" s="12" t="s">
        <v>10</v>
      </c>
      <c r="S2" s="12" t="s">
        <v>9</v>
      </c>
      <c r="T2" s="12" t="s">
        <v>19</v>
      </c>
      <c r="U2" s="4" t="s">
        <v>29</v>
      </c>
      <c r="V2" s="4" t="s">
        <v>30</v>
      </c>
      <c r="W2" s="4" t="s">
        <v>31</v>
      </c>
    </row>
    <row r="3" spans="1:23" ht="22" customHeight="1">
      <c r="A3" s="1">
        <v>1</v>
      </c>
      <c r="B3" s="1" t="s">
        <v>8</v>
      </c>
      <c r="C3" s="1" t="s">
        <v>4</v>
      </c>
      <c r="D3" s="1">
        <v>14</v>
      </c>
      <c r="E3" s="1">
        <v>13</v>
      </c>
      <c r="F3" s="1">
        <v>15</v>
      </c>
      <c r="G3" s="1"/>
      <c r="H3" s="1"/>
      <c r="I3" s="22">
        <v>733.34</v>
      </c>
      <c r="J3" s="22">
        <v>313.01</v>
      </c>
      <c r="K3" s="22"/>
      <c r="L3" s="1"/>
      <c r="O3" s="51"/>
      <c r="P3" s="51"/>
      <c r="Q3" s="13" t="s">
        <v>34</v>
      </c>
      <c r="R3" s="13" t="s">
        <v>34</v>
      </c>
      <c r="S3" s="13" t="s">
        <v>34</v>
      </c>
      <c r="T3" s="13" t="s">
        <v>34</v>
      </c>
      <c r="U3" s="14" t="s">
        <v>32</v>
      </c>
      <c r="V3" s="14" t="s">
        <v>32</v>
      </c>
      <c r="W3" s="14" t="s">
        <v>33</v>
      </c>
    </row>
    <row r="4" spans="1:23">
      <c r="A4" s="1">
        <v>2</v>
      </c>
      <c r="B4" s="1" t="s">
        <v>8</v>
      </c>
      <c r="C4" s="1" t="s">
        <v>4</v>
      </c>
      <c r="D4" s="1">
        <v>15</v>
      </c>
      <c r="E4" s="1">
        <v>15</v>
      </c>
      <c r="F4" s="1">
        <v>16</v>
      </c>
      <c r="G4" s="1"/>
      <c r="H4" s="1"/>
      <c r="I4" s="22">
        <v>717.88</v>
      </c>
      <c r="J4" s="22">
        <v>317.68</v>
      </c>
      <c r="K4" s="22"/>
      <c r="L4" s="1"/>
    </row>
    <row r="5" spans="1:23">
      <c r="A5" s="1">
        <v>3</v>
      </c>
      <c r="B5" s="1" t="s">
        <v>8</v>
      </c>
      <c r="C5" s="1" t="s">
        <v>4</v>
      </c>
      <c r="D5" s="1">
        <v>18</v>
      </c>
      <c r="E5" s="1">
        <v>18</v>
      </c>
      <c r="F5" s="1">
        <v>20</v>
      </c>
      <c r="G5" s="1"/>
      <c r="H5" s="1"/>
      <c r="I5" s="22">
        <v>561.23</v>
      </c>
      <c r="J5" s="22">
        <v>271.27</v>
      </c>
      <c r="K5" s="22"/>
      <c r="L5" s="1"/>
      <c r="O5" s="1">
        <v>30</v>
      </c>
      <c r="P5" s="1" t="s">
        <v>11</v>
      </c>
      <c r="Q5" s="22">
        <v>23.4</v>
      </c>
      <c r="R5" s="22">
        <v>29.4</v>
      </c>
      <c r="S5" s="22">
        <v>245.4</v>
      </c>
      <c r="T5" s="1">
        <v>46850</v>
      </c>
      <c r="U5" s="41">
        <v>9.5000000000000001E-2</v>
      </c>
      <c r="V5" s="41">
        <v>0.12</v>
      </c>
      <c r="W5" s="3">
        <v>5.0000000000000001E-3</v>
      </c>
    </row>
    <row r="6" spans="1:23">
      <c r="A6" s="1">
        <v>4</v>
      </c>
      <c r="B6" s="1" t="s">
        <v>8</v>
      </c>
      <c r="C6" s="1" t="s">
        <v>4</v>
      </c>
      <c r="D6" s="1">
        <v>16</v>
      </c>
      <c r="E6" s="1">
        <v>15</v>
      </c>
      <c r="F6" s="1">
        <v>17</v>
      </c>
      <c r="G6" s="1"/>
      <c r="H6" s="1"/>
      <c r="I6" s="22">
        <v>646.67999999999995</v>
      </c>
      <c r="J6" s="22">
        <v>284.95999999999998</v>
      </c>
      <c r="K6" s="22"/>
      <c r="L6" s="1"/>
      <c r="O6" s="1">
        <v>30</v>
      </c>
      <c r="P6" s="1" t="s">
        <v>12</v>
      </c>
      <c r="Q6" s="22">
        <v>24.5</v>
      </c>
      <c r="R6" s="22">
        <v>27</v>
      </c>
      <c r="S6" s="22">
        <v>260.7</v>
      </c>
      <c r="U6" s="41">
        <v>9.4E-2</v>
      </c>
      <c r="V6" s="41">
        <v>0.104</v>
      </c>
      <c r="W6" s="3">
        <v>6.0000000000000001E-3</v>
      </c>
    </row>
    <row r="7" spans="1:23">
      <c r="A7" s="1">
        <v>5</v>
      </c>
      <c r="B7" s="1" t="s">
        <v>9</v>
      </c>
      <c r="C7" s="1" t="s">
        <v>4</v>
      </c>
      <c r="D7" s="1">
        <v>18</v>
      </c>
      <c r="E7" s="1">
        <v>17</v>
      </c>
      <c r="F7" s="1">
        <v>19</v>
      </c>
      <c r="G7" s="1"/>
      <c r="H7" s="1"/>
      <c r="I7" s="22">
        <v>791.71</v>
      </c>
      <c r="J7" s="22">
        <v>448.18</v>
      </c>
      <c r="L7" s="1"/>
      <c r="O7" s="1">
        <v>30</v>
      </c>
      <c r="P7" s="1" t="s">
        <v>13</v>
      </c>
      <c r="Q7" s="22">
        <v>22.8</v>
      </c>
      <c r="R7" s="22">
        <v>18.8</v>
      </c>
      <c r="S7" s="22">
        <v>245.2</v>
      </c>
      <c r="U7" s="41">
        <v>9.2999999999999999E-2</v>
      </c>
      <c r="V7" s="41">
        <v>7.6999999999999999E-2</v>
      </c>
      <c r="W7" s="3">
        <v>5.0000000000000001E-3</v>
      </c>
    </row>
    <row r="8" spans="1:23">
      <c r="A8" s="1">
        <v>6</v>
      </c>
      <c r="B8" s="1" t="s">
        <v>10</v>
      </c>
      <c r="C8" s="1" t="s">
        <v>4</v>
      </c>
      <c r="D8" s="1">
        <v>18</v>
      </c>
      <c r="E8" s="1">
        <v>17</v>
      </c>
      <c r="F8" s="1">
        <v>19</v>
      </c>
      <c r="G8" s="1"/>
      <c r="H8" s="1"/>
      <c r="I8" s="22">
        <v>606.66</v>
      </c>
      <c r="J8" s="22">
        <v>439.9</v>
      </c>
      <c r="K8" s="22"/>
      <c r="L8" s="1"/>
      <c r="O8" s="1">
        <v>30</v>
      </c>
      <c r="P8" s="1" t="s">
        <v>14</v>
      </c>
      <c r="Q8" s="22">
        <v>31.2</v>
      </c>
      <c r="R8" s="22">
        <v>32.799999999999997</v>
      </c>
      <c r="S8" s="22">
        <v>319.89999999999998</v>
      </c>
      <c r="U8" s="41">
        <v>9.8000000000000004E-2</v>
      </c>
      <c r="V8" s="41">
        <v>0.10299999999999999</v>
      </c>
      <c r="W8" s="3">
        <v>7.0000000000000001E-3</v>
      </c>
    </row>
    <row r="9" spans="1:23">
      <c r="A9" s="1">
        <v>7</v>
      </c>
      <c r="B9" s="1" t="s">
        <v>11</v>
      </c>
      <c r="C9" s="1" t="s">
        <v>8</v>
      </c>
      <c r="D9" s="1">
        <v>550</v>
      </c>
      <c r="E9" s="1">
        <v>538</v>
      </c>
      <c r="F9" s="1">
        <v>592</v>
      </c>
      <c r="G9" s="1">
        <v>575</v>
      </c>
      <c r="H9" s="22">
        <v>24.6</v>
      </c>
      <c r="I9" s="22">
        <v>86.48</v>
      </c>
      <c r="J9" s="22">
        <v>334.2</v>
      </c>
      <c r="K9" s="22">
        <v>23.37</v>
      </c>
      <c r="L9" s="1"/>
      <c r="O9" s="1">
        <v>30</v>
      </c>
      <c r="P9" s="1" t="s">
        <v>15</v>
      </c>
      <c r="Q9" s="22">
        <v>17.899999999999999</v>
      </c>
      <c r="R9" s="22">
        <v>16</v>
      </c>
      <c r="S9" s="22">
        <v>372.8</v>
      </c>
      <c r="U9" s="41">
        <v>4.8000000000000001E-2</v>
      </c>
      <c r="V9" s="41">
        <v>4.2999999999999997E-2</v>
      </c>
      <c r="W9" s="3">
        <v>8.0000000000000002E-3</v>
      </c>
    </row>
    <row r="10" spans="1:23">
      <c r="A10" s="1">
        <v>8</v>
      </c>
      <c r="B10" s="1" t="s">
        <v>12</v>
      </c>
      <c r="C10" s="1" t="s">
        <v>8</v>
      </c>
      <c r="D10" s="1">
        <v>357</v>
      </c>
      <c r="E10" s="1">
        <v>351</v>
      </c>
      <c r="F10" s="1">
        <v>385</v>
      </c>
      <c r="G10" s="1">
        <v>368</v>
      </c>
      <c r="H10" s="22">
        <v>15</v>
      </c>
      <c r="I10" s="22">
        <v>106.44</v>
      </c>
      <c r="J10" s="22">
        <v>327.39</v>
      </c>
      <c r="K10" s="22">
        <v>24.53</v>
      </c>
      <c r="L10" s="1"/>
      <c r="O10" s="1">
        <v>5</v>
      </c>
      <c r="P10" s="1" t="s">
        <v>16</v>
      </c>
      <c r="Q10" s="22">
        <v>17.600000000000001</v>
      </c>
      <c r="R10" s="22" t="s">
        <v>36</v>
      </c>
      <c r="S10" s="22">
        <v>456.9</v>
      </c>
      <c r="U10" s="41">
        <v>3.9E-2</v>
      </c>
      <c r="V10" s="41" t="s">
        <v>35</v>
      </c>
      <c r="W10" s="3">
        <v>0.01</v>
      </c>
    </row>
    <row r="11" spans="1:23">
      <c r="A11" s="1">
        <v>9</v>
      </c>
      <c r="B11" s="1" t="s">
        <v>13</v>
      </c>
      <c r="C11" s="1" t="s">
        <v>8</v>
      </c>
      <c r="D11" s="1">
        <v>492</v>
      </c>
      <c r="E11" s="1">
        <v>483</v>
      </c>
      <c r="F11" s="1">
        <v>531</v>
      </c>
      <c r="G11" s="1">
        <v>514</v>
      </c>
      <c r="H11" s="22">
        <v>22.5</v>
      </c>
      <c r="I11" s="22">
        <v>87.44</v>
      </c>
      <c r="J11" s="22">
        <v>323.85000000000002</v>
      </c>
      <c r="K11" s="22">
        <v>22.84</v>
      </c>
      <c r="L11" s="1"/>
      <c r="O11" s="1">
        <v>5</v>
      </c>
      <c r="P11" s="1" t="s">
        <v>17</v>
      </c>
      <c r="Q11" s="22">
        <v>15.1</v>
      </c>
      <c r="R11" s="22" t="s">
        <v>36</v>
      </c>
      <c r="S11" s="22">
        <v>173.8</v>
      </c>
      <c r="U11" s="41">
        <v>8.6999999999999994E-2</v>
      </c>
      <c r="V11" s="41" t="s">
        <v>35</v>
      </c>
      <c r="W11" s="3">
        <v>4.0000000000000001E-3</v>
      </c>
    </row>
    <row r="12" spans="1:23">
      <c r="A12" s="1">
        <v>10</v>
      </c>
      <c r="B12" s="1" t="s">
        <v>14</v>
      </c>
      <c r="C12" s="1" t="s">
        <v>8</v>
      </c>
      <c r="D12" s="1">
        <v>641</v>
      </c>
      <c r="E12" s="1">
        <v>631</v>
      </c>
      <c r="F12" s="1">
        <v>691</v>
      </c>
      <c r="G12" s="1">
        <v>674</v>
      </c>
      <c r="H12" s="22">
        <v>21.6</v>
      </c>
      <c r="I12" s="22">
        <v>87.63</v>
      </c>
      <c r="J12" s="22">
        <v>330.79</v>
      </c>
      <c r="K12" s="22">
        <v>31.2</v>
      </c>
      <c r="L12" s="1"/>
      <c r="U12" s="45"/>
      <c r="V12" s="45"/>
      <c r="W12" s="1"/>
    </row>
    <row r="13" spans="1:23">
      <c r="A13" s="1">
        <v>11</v>
      </c>
      <c r="B13" s="1" t="s">
        <v>15</v>
      </c>
      <c r="C13" s="1" t="s">
        <v>8</v>
      </c>
      <c r="D13" s="1">
        <v>416</v>
      </c>
      <c r="E13" s="1">
        <v>409</v>
      </c>
      <c r="F13" s="1">
        <v>450</v>
      </c>
      <c r="G13" s="1">
        <v>433</v>
      </c>
      <c r="H13" s="22">
        <v>24.2</v>
      </c>
      <c r="I13" s="22">
        <v>115.66</v>
      </c>
      <c r="J13" s="22">
        <v>321.95999999999998</v>
      </c>
      <c r="K13" s="22">
        <v>17.89</v>
      </c>
      <c r="L13" s="1"/>
      <c r="O13" s="4" t="s">
        <v>24</v>
      </c>
      <c r="P13" s="4" t="s">
        <v>25</v>
      </c>
      <c r="Q13" s="25">
        <v>24</v>
      </c>
      <c r="R13" s="5">
        <v>24.8</v>
      </c>
      <c r="S13" s="5">
        <v>288.8</v>
      </c>
      <c r="T13" s="6"/>
      <c r="U13" s="46">
        <v>8.5999999999999993E-2</v>
      </c>
      <c r="V13" s="46">
        <v>8.8999999999999996E-2</v>
      </c>
      <c r="W13" s="7">
        <v>6.4000000000000003E-3</v>
      </c>
    </row>
    <row r="14" spans="1:23">
      <c r="A14" s="1">
        <v>12</v>
      </c>
      <c r="B14" s="1" t="s">
        <v>16</v>
      </c>
      <c r="C14" s="1" t="s">
        <v>8</v>
      </c>
      <c r="D14" s="1">
        <v>365</v>
      </c>
      <c r="E14" s="1">
        <v>361</v>
      </c>
      <c r="F14" s="1">
        <v>394</v>
      </c>
      <c r="G14" s="1">
        <v>377</v>
      </c>
      <c r="H14" s="22">
        <v>21.4</v>
      </c>
      <c r="I14" s="22">
        <v>105.48</v>
      </c>
      <c r="J14" s="22">
        <v>326.57</v>
      </c>
      <c r="K14" s="22">
        <v>17.62</v>
      </c>
      <c r="L14" s="1"/>
      <c r="O14" s="8"/>
      <c r="P14" s="8" t="s">
        <v>26</v>
      </c>
      <c r="Q14" s="9">
        <v>4.8</v>
      </c>
      <c r="R14" s="9">
        <v>7.1</v>
      </c>
      <c r="S14" s="9">
        <v>56.1</v>
      </c>
      <c r="T14" s="10"/>
      <c r="U14" s="47">
        <v>2.1000000000000001E-2</v>
      </c>
      <c r="V14" s="47">
        <v>0.03</v>
      </c>
      <c r="W14" s="11">
        <v>2.0999999999999999E-3</v>
      </c>
    </row>
    <row r="15" spans="1:23">
      <c r="A15" s="1">
        <v>13</v>
      </c>
      <c r="B15" s="17" t="s">
        <v>17</v>
      </c>
      <c r="C15" s="17" t="s">
        <v>8</v>
      </c>
      <c r="D15" s="17">
        <v>393</v>
      </c>
      <c r="E15" s="17">
        <v>387</v>
      </c>
      <c r="F15" s="17">
        <v>424</v>
      </c>
      <c r="G15" s="17">
        <v>408</v>
      </c>
      <c r="H15" s="23">
        <v>27</v>
      </c>
      <c r="I15" s="23">
        <v>92.19</v>
      </c>
      <c r="J15" s="23">
        <v>325.45999999999998</v>
      </c>
      <c r="K15" s="23">
        <v>15.11</v>
      </c>
      <c r="L15" s="1"/>
      <c r="O15" s="8"/>
      <c r="P15" s="8" t="s">
        <v>27</v>
      </c>
      <c r="Q15" s="9">
        <v>5</v>
      </c>
      <c r="R15" s="9">
        <v>5</v>
      </c>
      <c r="S15" s="9">
        <v>5</v>
      </c>
      <c r="T15" s="9"/>
      <c r="U15" s="48">
        <v>5</v>
      </c>
      <c r="V15" s="48">
        <v>5</v>
      </c>
      <c r="W15" s="9">
        <v>5</v>
      </c>
    </row>
    <row r="16" spans="1:23">
      <c r="A16" s="1">
        <v>14</v>
      </c>
      <c r="B16" s="1" t="s">
        <v>11</v>
      </c>
      <c r="C16" s="1" t="s">
        <v>9</v>
      </c>
      <c r="D16" s="1">
        <v>2336</v>
      </c>
      <c r="E16" s="1">
        <v>2293</v>
      </c>
      <c r="F16" s="1">
        <v>2473</v>
      </c>
      <c r="G16" s="1">
        <v>2454</v>
      </c>
      <c r="H16" s="22">
        <v>10</v>
      </c>
      <c r="I16" s="22">
        <v>87.3</v>
      </c>
      <c r="J16" s="22">
        <v>443.54</v>
      </c>
      <c r="K16" s="22">
        <v>245.4</v>
      </c>
      <c r="L16" s="1"/>
      <c r="O16" s="2"/>
      <c r="P16" s="2"/>
      <c r="R16" s="36"/>
      <c r="U16" s="45"/>
      <c r="V16" s="41"/>
      <c r="W16" s="1"/>
    </row>
    <row r="17" spans="1:23">
      <c r="A17" s="1">
        <v>15</v>
      </c>
      <c r="B17" s="1" t="s">
        <v>12</v>
      </c>
      <c r="C17" s="1" t="s">
        <v>9</v>
      </c>
      <c r="D17" s="1">
        <v>2479</v>
      </c>
      <c r="E17" s="1">
        <v>2431</v>
      </c>
      <c r="F17" s="1">
        <v>2626</v>
      </c>
      <c r="G17" s="1">
        <v>2607</v>
      </c>
      <c r="H17" s="22">
        <v>10</v>
      </c>
      <c r="I17" s="22">
        <v>86.38</v>
      </c>
      <c r="J17" s="22">
        <v>442.78</v>
      </c>
      <c r="K17" s="22">
        <v>260.7</v>
      </c>
      <c r="L17" s="1"/>
      <c r="O17" s="4" t="s">
        <v>28</v>
      </c>
      <c r="P17" s="4" t="s">
        <v>25</v>
      </c>
      <c r="Q17" s="5">
        <v>16.399999999999999</v>
      </c>
      <c r="R17" s="1" t="s">
        <v>36</v>
      </c>
      <c r="S17" s="5">
        <v>315.39999999999998</v>
      </c>
      <c r="T17" s="6"/>
      <c r="U17" s="46">
        <v>6.3E-2</v>
      </c>
      <c r="V17" s="46" t="s">
        <v>35</v>
      </c>
      <c r="W17" s="7">
        <v>7.0000000000000001E-3</v>
      </c>
    </row>
    <row r="18" spans="1:23">
      <c r="A18" s="1">
        <v>16</v>
      </c>
      <c r="B18" s="1" t="s">
        <v>13</v>
      </c>
      <c r="C18" s="1" t="s">
        <v>9</v>
      </c>
      <c r="D18" s="1">
        <v>2335</v>
      </c>
      <c r="E18" s="1">
        <v>2292</v>
      </c>
      <c r="F18" s="1">
        <v>2471</v>
      </c>
      <c r="G18" s="1">
        <v>2452</v>
      </c>
      <c r="H18" s="22">
        <v>10</v>
      </c>
      <c r="I18" s="22">
        <v>84.63</v>
      </c>
      <c r="J18" s="22">
        <v>446.34</v>
      </c>
      <c r="K18" s="22">
        <v>245.2</v>
      </c>
      <c r="L18" s="1"/>
      <c r="O18" s="9"/>
      <c r="P18" s="8" t="s">
        <v>26</v>
      </c>
      <c r="Q18" s="9">
        <v>1.8</v>
      </c>
      <c r="R18" s="1" t="s">
        <v>36</v>
      </c>
      <c r="S18" s="9">
        <v>200.2</v>
      </c>
      <c r="T18" s="10"/>
      <c r="U18" s="47">
        <v>3.4000000000000002E-2</v>
      </c>
      <c r="V18" s="47" t="s">
        <v>35</v>
      </c>
      <c r="W18" s="11">
        <v>4.0000000000000001E-3</v>
      </c>
    </row>
    <row r="19" spans="1:23">
      <c r="A19" s="1">
        <v>17</v>
      </c>
      <c r="B19" s="1" t="s">
        <v>14</v>
      </c>
      <c r="C19" s="1" t="s">
        <v>9</v>
      </c>
      <c r="D19" s="1">
        <v>3032</v>
      </c>
      <c r="E19" s="1">
        <v>2978</v>
      </c>
      <c r="F19" s="1">
        <v>3218</v>
      </c>
      <c r="G19" s="1">
        <v>3199</v>
      </c>
      <c r="H19" s="22">
        <v>10</v>
      </c>
      <c r="I19" s="22">
        <v>83.5</v>
      </c>
      <c r="J19" s="22">
        <v>428.97</v>
      </c>
      <c r="K19" s="22">
        <v>319.89999999999998</v>
      </c>
      <c r="L19" s="1"/>
      <c r="Q19" s="20">
        <v>2</v>
      </c>
      <c r="R19" s="20">
        <v>0</v>
      </c>
      <c r="S19" s="1">
        <v>2</v>
      </c>
      <c r="U19" s="21">
        <v>2</v>
      </c>
      <c r="V19" s="1">
        <v>0</v>
      </c>
      <c r="W19" s="1">
        <v>2</v>
      </c>
    </row>
    <row r="20" spans="1:23">
      <c r="A20" s="1">
        <v>18</v>
      </c>
      <c r="B20" s="1" t="s">
        <v>15</v>
      </c>
      <c r="C20" s="1" t="s">
        <v>9</v>
      </c>
      <c r="D20" s="1">
        <v>3540</v>
      </c>
      <c r="E20" s="1">
        <v>3475</v>
      </c>
      <c r="F20" s="1">
        <v>3747</v>
      </c>
      <c r="G20" s="1">
        <v>3728</v>
      </c>
      <c r="H20" s="22">
        <v>10</v>
      </c>
      <c r="I20" s="22">
        <v>83.85</v>
      </c>
      <c r="J20" s="22">
        <v>446.94</v>
      </c>
      <c r="K20" s="22">
        <v>372.8</v>
      </c>
      <c r="L20" s="1"/>
    </row>
    <row r="21" spans="1:23">
      <c r="A21" s="1">
        <v>19</v>
      </c>
      <c r="B21" s="1" t="s">
        <v>16</v>
      </c>
      <c r="C21" s="1" t="s">
        <v>9</v>
      </c>
      <c r="D21" s="1">
        <v>4333</v>
      </c>
      <c r="E21" s="1">
        <v>4261</v>
      </c>
      <c r="F21" s="1">
        <v>4588</v>
      </c>
      <c r="G21" s="1">
        <v>4569</v>
      </c>
      <c r="H21" s="22">
        <v>10</v>
      </c>
      <c r="I21" s="22">
        <v>83.92</v>
      </c>
      <c r="J21" s="22">
        <v>444.29</v>
      </c>
      <c r="K21" s="22">
        <v>456.9</v>
      </c>
      <c r="L21" s="1"/>
    </row>
    <row r="22" spans="1:23">
      <c r="A22" s="1">
        <v>20</v>
      </c>
      <c r="B22" s="1" t="s">
        <v>17</v>
      </c>
      <c r="C22" s="1" t="s">
        <v>9</v>
      </c>
      <c r="D22" s="1">
        <v>1657</v>
      </c>
      <c r="E22" s="1">
        <v>1630</v>
      </c>
      <c r="F22" s="1">
        <v>1757</v>
      </c>
      <c r="G22" s="1">
        <v>1738</v>
      </c>
      <c r="H22" s="22">
        <v>10</v>
      </c>
      <c r="I22" s="22">
        <v>88.99</v>
      </c>
      <c r="J22" s="22">
        <v>436.51</v>
      </c>
      <c r="K22" s="22">
        <v>173.8</v>
      </c>
      <c r="L22" s="1"/>
    </row>
    <row r="23" spans="1:23">
      <c r="A23" s="1">
        <v>21</v>
      </c>
      <c r="B23" s="1" t="s">
        <v>11</v>
      </c>
      <c r="C23" s="1" t="s">
        <v>10</v>
      </c>
      <c r="D23" s="1">
        <v>296</v>
      </c>
      <c r="E23" s="1">
        <v>291</v>
      </c>
      <c r="F23" s="1">
        <v>313</v>
      </c>
      <c r="G23" s="1">
        <v>294</v>
      </c>
      <c r="H23" s="22">
        <v>10</v>
      </c>
      <c r="I23" s="22">
        <v>133.46</v>
      </c>
      <c r="J23" s="22">
        <v>451.68</v>
      </c>
      <c r="K23" s="22">
        <v>29.4</v>
      </c>
      <c r="L23" s="1"/>
      <c r="W23" s="49"/>
    </row>
    <row r="24" spans="1:23">
      <c r="A24" s="1">
        <v>22</v>
      </c>
      <c r="B24" s="1" t="s">
        <v>12</v>
      </c>
      <c r="C24" s="1" t="s">
        <v>10</v>
      </c>
      <c r="D24" s="1">
        <v>240</v>
      </c>
      <c r="E24" s="1">
        <v>235</v>
      </c>
      <c r="F24" s="1">
        <v>254</v>
      </c>
      <c r="G24" s="1">
        <v>235</v>
      </c>
      <c r="H24" s="22">
        <v>8.6999999999999993</v>
      </c>
      <c r="I24" s="22">
        <v>168.31</v>
      </c>
      <c r="J24" s="22">
        <v>449.71</v>
      </c>
      <c r="K24" s="22">
        <v>27.01</v>
      </c>
      <c r="L24" s="1"/>
    </row>
    <row r="25" spans="1:23">
      <c r="A25" s="1">
        <v>23</v>
      </c>
      <c r="B25" s="1" t="s">
        <v>13</v>
      </c>
      <c r="C25" s="1" t="s">
        <v>10</v>
      </c>
      <c r="D25" s="1">
        <v>180</v>
      </c>
      <c r="E25" s="1">
        <v>177</v>
      </c>
      <c r="F25" s="1">
        <v>190</v>
      </c>
      <c r="G25" s="1">
        <v>171</v>
      </c>
      <c r="H25" s="22">
        <v>9.1</v>
      </c>
      <c r="I25" s="22">
        <v>178.98</v>
      </c>
      <c r="J25" s="22">
        <v>457.87</v>
      </c>
      <c r="K25" s="22">
        <v>18.79</v>
      </c>
      <c r="L25" s="1"/>
    </row>
    <row r="26" spans="1:23">
      <c r="A26" s="1">
        <v>24</v>
      </c>
      <c r="B26" s="1" t="s">
        <v>14</v>
      </c>
      <c r="C26" s="1" t="s">
        <v>10</v>
      </c>
      <c r="D26" s="1">
        <v>173</v>
      </c>
      <c r="E26" s="1">
        <v>170</v>
      </c>
      <c r="F26" s="1">
        <v>183</v>
      </c>
      <c r="G26" s="1">
        <v>164</v>
      </c>
      <c r="H26" s="22">
        <v>5</v>
      </c>
      <c r="I26" s="22">
        <v>144.47</v>
      </c>
      <c r="J26" s="22">
        <v>455.02</v>
      </c>
      <c r="K26" s="22">
        <v>32.799999999999997</v>
      </c>
      <c r="L26" s="1"/>
    </row>
    <row r="27" spans="1:23">
      <c r="A27" s="1">
        <v>25</v>
      </c>
      <c r="B27" s="1" t="s">
        <v>15</v>
      </c>
      <c r="C27" s="1" t="s">
        <v>10</v>
      </c>
      <c r="D27" s="1">
        <v>234</v>
      </c>
      <c r="E27" s="1">
        <v>231</v>
      </c>
      <c r="F27" s="1">
        <v>248</v>
      </c>
      <c r="G27" s="1">
        <v>229</v>
      </c>
      <c r="H27" s="22">
        <v>14.3</v>
      </c>
      <c r="I27" s="22">
        <v>131.37</v>
      </c>
      <c r="J27" s="22">
        <v>448.58</v>
      </c>
      <c r="K27" s="22">
        <v>16.010000000000002</v>
      </c>
      <c r="L27" s="1"/>
    </row>
    <row r="28" spans="1:23">
      <c r="A28" s="16">
        <v>26</v>
      </c>
      <c r="B28" s="16" t="s">
        <v>18</v>
      </c>
      <c r="C28" s="16" t="s">
        <v>21</v>
      </c>
      <c r="D28" s="16">
        <v>4448</v>
      </c>
      <c r="E28" s="16">
        <v>4368</v>
      </c>
      <c r="F28" s="16">
        <v>4703</v>
      </c>
      <c r="G28" s="16">
        <v>4685</v>
      </c>
      <c r="H28" s="24">
        <v>1</v>
      </c>
      <c r="I28" s="24">
        <v>87.17</v>
      </c>
      <c r="J28" s="24">
        <v>458.13</v>
      </c>
      <c r="K28" s="24">
        <v>46850</v>
      </c>
      <c r="L28" s="1"/>
    </row>
  </sheetData>
  <mergeCells count="2">
    <mergeCell ref="O2:O3"/>
    <mergeCell ref="P2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31D7F-044E-5146-ACDA-E563C0EEBB1B}">
  <dimension ref="A1:X27"/>
  <sheetViews>
    <sheetView zoomScaleNormal="100" workbookViewId="0">
      <selection activeCell="A2" sqref="A2"/>
    </sheetView>
  </sheetViews>
  <sheetFormatPr baseColWidth="10" defaultColWidth="10.875" defaultRowHeight="21"/>
  <cols>
    <col min="2" max="2" width="11.25" customWidth="1"/>
    <col min="3" max="3" width="16.75" customWidth="1"/>
  </cols>
  <sheetData>
    <row r="1" spans="1:24" ht="24">
      <c r="A1" t="s">
        <v>40</v>
      </c>
      <c r="B1" t="s">
        <v>39</v>
      </c>
      <c r="O1" t="s">
        <v>40</v>
      </c>
      <c r="P1" t="s">
        <v>51</v>
      </c>
    </row>
    <row r="2" spans="1:24" ht="22">
      <c r="A2" s="15" t="s">
        <v>61</v>
      </c>
      <c r="B2" s="15" t="s">
        <v>22</v>
      </c>
      <c r="C2" s="15" t="s">
        <v>23</v>
      </c>
      <c r="D2" s="15" t="s">
        <v>1</v>
      </c>
      <c r="E2" s="15" t="s">
        <v>2</v>
      </c>
      <c r="F2" s="15" t="s">
        <v>3</v>
      </c>
      <c r="G2" s="19" t="s">
        <v>38</v>
      </c>
      <c r="H2" s="15" t="s">
        <v>5</v>
      </c>
      <c r="I2" s="15" t="s">
        <v>6</v>
      </c>
      <c r="J2" s="15" t="s">
        <v>7</v>
      </c>
      <c r="K2" s="15" t="s">
        <v>20</v>
      </c>
      <c r="O2" s="50"/>
      <c r="P2" s="50" t="s">
        <v>22</v>
      </c>
      <c r="Q2" s="12" t="s">
        <v>8</v>
      </c>
      <c r="R2" s="12" t="s">
        <v>10</v>
      </c>
      <c r="S2" s="12" t="s">
        <v>9</v>
      </c>
      <c r="T2" s="12"/>
      <c r="U2" s="4" t="s">
        <v>29</v>
      </c>
      <c r="V2" s="4" t="s">
        <v>30</v>
      </c>
      <c r="W2" s="4" t="s">
        <v>31</v>
      </c>
    </row>
    <row r="3" spans="1:24" ht="22">
      <c r="A3" s="9">
        <v>1</v>
      </c>
      <c r="B3" s="1" t="s">
        <v>8</v>
      </c>
      <c r="C3" s="1" t="s">
        <v>4</v>
      </c>
      <c r="D3" s="1">
        <v>17</v>
      </c>
      <c r="E3" s="1">
        <v>18</v>
      </c>
      <c r="F3" s="1">
        <v>19</v>
      </c>
      <c r="G3" s="1"/>
      <c r="H3" s="22">
        <v>10.1</v>
      </c>
      <c r="I3" s="22">
        <v>519.02</v>
      </c>
      <c r="J3" s="22">
        <v>302.38</v>
      </c>
      <c r="K3" s="26"/>
      <c r="O3" s="51"/>
      <c r="P3" s="51"/>
      <c r="Q3" s="13" t="s">
        <v>34</v>
      </c>
      <c r="R3" s="13" t="s">
        <v>34</v>
      </c>
      <c r="S3" s="13" t="s">
        <v>34</v>
      </c>
      <c r="T3" s="13"/>
      <c r="U3" s="14" t="s">
        <v>32</v>
      </c>
      <c r="V3" s="14" t="s">
        <v>32</v>
      </c>
      <c r="W3" s="14" t="s">
        <v>33</v>
      </c>
    </row>
    <row r="4" spans="1:24">
      <c r="A4" s="9">
        <v>2</v>
      </c>
      <c r="B4" s="1" t="s">
        <v>8</v>
      </c>
      <c r="C4" s="1" t="s">
        <v>4</v>
      </c>
      <c r="D4" s="1">
        <v>16</v>
      </c>
      <c r="E4" s="1">
        <v>15</v>
      </c>
      <c r="F4" s="1">
        <v>17</v>
      </c>
      <c r="G4" s="1"/>
      <c r="H4" s="22">
        <v>17.2</v>
      </c>
      <c r="I4" s="22">
        <v>804.15</v>
      </c>
      <c r="J4" s="22">
        <v>304.91000000000003</v>
      </c>
      <c r="K4" s="26"/>
    </row>
    <row r="5" spans="1:24">
      <c r="A5" s="9">
        <v>3</v>
      </c>
      <c r="B5" s="1" t="s">
        <v>8</v>
      </c>
      <c r="C5" s="1" t="s">
        <v>4</v>
      </c>
      <c r="D5" s="1">
        <v>19</v>
      </c>
      <c r="E5" s="1">
        <v>19</v>
      </c>
      <c r="F5" s="1">
        <v>21</v>
      </c>
      <c r="G5" s="1"/>
      <c r="H5" s="22">
        <v>23</v>
      </c>
      <c r="I5" s="22">
        <v>594.30999999999995</v>
      </c>
      <c r="J5" s="22">
        <v>257.14</v>
      </c>
      <c r="K5" s="26"/>
      <c r="O5" s="1"/>
      <c r="P5" s="1" t="s">
        <v>52</v>
      </c>
      <c r="Q5" s="23">
        <v>29.433294731883485</v>
      </c>
      <c r="R5" s="23">
        <v>33.260869565217391</v>
      </c>
      <c r="S5" s="23">
        <v>541.9</v>
      </c>
      <c r="T5" s="27"/>
      <c r="U5" s="28">
        <v>5.4314993046472575E-2</v>
      </c>
      <c r="V5" s="28">
        <v>6.1378242415975996E-2</v>
      </c>
      <c r="W5" s="28">
        <v>1.3373642645607108E-2</v>
      </c>
      <c r="X5" s="27"/>
    </row>
    <row r="6" spans="1:24">
      <c r="A6" s="9">
        <v>4</v>
      </c>
      <c r="B6" s="1" t="s">
        <v>8</v>
      </c>
      <c r="C6" s="1" t="s">
        <v>4</v>
      </c>
      <c r="D6" s="1">
        <v>21</v>
      </c>
      <c r="E6" s="1">
        <v>20</v>
      </c>
      <c r="F6" s="1">
        <v>23</v>
      </c>
      <c r="G6" s="1"/>
      <c r="H6" s="22">
        <v>31.5</v>
      </c>
      <c r="I6" s="22">
        <v>498.82</v>
      </c>
      <c r="J6" s="22">
        <v>269.2</v>
      </c>
      <c r="K6" s="26"/>
      <c r="O6" s="1"/>
      <c r="P6" s="1" t="s">
        <v>53</v>
      </c>
      <c r="Q6" s="23">
        <v>71.645348474449378</v>
      </c>
      <c r="R6" s="23">
        <v>66.506024096385531</v>
      </c>
      <c r="S6" s="23">
        <v>809.7</v>
      </c>
      <c r="T6" s="27"/>
      <c r="U6" s="28">
        <v>8.8483819284240303E-2</v>
      </c>
      <c r="V6" s="28">
        <v>8.21366235598191E-2</v>
      </c>
      <c r="W6" s="28">
        <v>1.9982724580454098E-2</v>
      </c>
      <c r="X6" s="27"/>
    </row>
    <row r="7" spans="1:24">
      <c r="A7" s="9">
        <v>5</v>
      </c>
      <c r="B7" s="1" t="s">
        <v>8</v>
      </c>
      <c r="C7" s="1" t="s">
        <v>4</v>
      </c>
      <c r="D7" s="1">
        <v>17</v>
      </c>
      <c r="E7" s="1">
        <v>16</v>
      </c>
      <c r="F7" s="1">
        <v>19</v>
      </c>
      <c r="G7" s="1"/>
      <c r="H7" s="22">
        <v>39.6</v>
      </c>
      <c r="I7" s="22">
        <v>625.75</v>
      </c>
      <c r="J7" s="22">
        <v>258.63</v>
      </c>
      <c r="K7" s="26"/>
      <c r="O7" s="1"/>
      <c r="P7" s="1" t="s">
        <v>54</v>
      </c>
      <c r="Q7" s="23">
        <v>37.658095788392394</v>
      </c>
      <c r="R7" s="23">
        <v>72.65625</v>
      </c>
      <c r="S7" s="23">
        <v>704.2</v>
      </c>
      <c r="T7" s="27"/>
      <c r="U7" s="28">
        <v>5.3476421170679342E-2</v>
      </c>
      <c r="V7" s="28">
        <v>0.10317558932121555</v>
      </c>
      <c r="W7" s="28">
        <v>1.737907206317868E-2</v>
      </c>
      <c r="X7" s="27"/>
    </row>
    <row r="8" spans="1:24">
      <c r="A8" s="9">
        <v>6</v>
      </c>
      <c r="B8" s="1" t="s">
        <v>8</v>
      </c>
      <c r="C8" s="1" t="s">
        <v>4</v>
      </c>
      <c r="D8" s="1">
        <v>16</v>
      </c>
      <c r="E8" s="1">
        <v>16</v>
      </c>
      <c r="F8" s="1">
        <v>18</v>
      </c>
      <c r="G8" s="1"/>
      <c r="H8" s="22">
        <v>53.5</v>
      </c>
      <c r="I8" s="22">
        <v>594.12</v>
      </c>
      <c r="J8" s="22">
        <v>267.69</v>
      </c>
      <c r="K8" s="26"/>
      <c r="O8" s="36"/>
      <c r="P8" s="32"/>
      <c r="Q8" s="31"/>
      <c r="R8" s="31"/>
      <c r="S8" s="31"/>
      <c r="T8" s="32"/>
      <c r="U8" s="31"/>
      <c r="V8" s="31"/>
      <c r="W8" s="31"/>
      <c r="X8" s="27"/>
    </row>
    <row r="9" spans="1:24">
      <c r="A9" s="9">
        <v>7</v>
      </c>
      <c r="B9" s="1" t="s">
        <v>9</v>
      </c>
      <c r="C9" s="1" t="s">
        <v>4</v>
      </c>
      <c r="D9" s="1">
        <v>26</v>
      </c>
      <c r="E9" s="1">
        <v>24</v>
      </c>
      <c r="F9" s="1">
        <v>28</v>
      </c>
      <c r="G9" s="1"/>
      <c r="H9" s="22">
        <v>10</v>
      </c>
      <c r="I9" s="22">
        <v>565.54</v>
      </c>
      <c r="J9" s="22">
        <v>438.2</v>
      </c>
      <c r="K9" s="26"/>
      <c r="O9" s="8"/>
      <c r="P9" s="8" t="s">
        <v>25</v>
      </c>
      <c r="Q9" s="23">
        <v>46.245579664908412</v>
      </c>
      <c r="R9" s="23">
        <v>57.474381220534305</v>
      </c>
      <c r="S9" s="23">
        <v>685.26666666666677</v>
      </c>
      <c r="T9" s="27"/>
      <c r="U9" s="28">
        <v>6.5425077833797404E-2</v>
      </c>
      <c r="V9" s="28">
        <v>8.2230151765670223E-2</v>
      </c>
      <c r="W9" s="28">
        <v>1.6911813096413295E-2</v>
      </c>
      <c r="X9" s="27"/>
    </row>
    <row r="10" spans="1:24">
      <c r="A10" s="9">
        <v>8</v>
      </c>
      <c r="B10" s="1" t="s">
        <v>10</v>
      </c>
      <c r="C10" s="1" t="s">
        <v>4</v>
      </c>
      <c r="D10" s="1">
        <v>16</v>
      </c>
      <c r="E10" s="1">
        <v>16</v>
      </c>
      <c r="F10" s="1">
        <v>17</v>
      </c>
      <c r="G10" s="1"/>
      <c r="H10" s="22">
        <v>50</v>
      </c>
      <c r="I10" s="22">
        <v>874.97</v>
      </c>
      <c r="J10" s="22">
        <v>451.58</v>
      </c>
      <c r="K10" s="26"/>
      <c r="O10" s="8"/>
      <c r="P10" s="8" t="s">
        <v>26</v>
      </c>
      <c r="Q10" s="23">
        <v>22.377958570620017</v>
      </c>
      <c r="R10" s="23">
        <v>21.193794603090769</v>
      </c>
      <c r="S10" s="23">
        <v>134.90019767714705</v>
      </c>
      <c r="T10" s="27"/>
      <c r="U10" s="28">
        <v>1.9973857130171354E-2</v>
      </c>
      <c r="V10" s="28">
        <v>2.0898830415197911E-2</v>
      </c>
      <c r="W10" s="28">
        <v>3.3292250167114268E-3</v>
      </c>
      <c r="X10" s="27"/>
    </row>
    <row r="11" spans="1:24">
      <c r="A11" s="9">
        <v>9</v>
      </c>
      <c r="B11" s="52" t="s">
        <v>52</v>
      </c>
      <c r="C11" s="1" t="s">
        <v>45</v>
      </c>
      <c r="D11" s="1">
        <v>721</v>
      </c>
      <c r="E11" s="1">
        <v>707</v>
      </c>
      <c r="F11" s="1">
        <v>778</v>
      </c>
      <c r="G11" s="1">
        <f>F11-19.5</f>
        <v>758.5</v>
      </c>
      <c r="H11" s="22">
        <v>27.1</v>
      </c>
      <c r="I11" s="22">
        <v>76.28</v>
      </c>
      <c r="J11" s="22">
        <v>324.7</v>
      </c>
      <c r="K11" s="22">
        <f>G11/H11</f>
        <v>27.988929889298891</v>
      </c>
      <c r="O11" s="8"/>
      <c r="P11" s="8" t="s">
        <v>27</v>
      </c>
      <c r="Q11" s="33">
        <v>3</v>
      </c>
      <c r="R11" s="33">
        <v>3</v>
      </c>
      <c r="S11" s="33">
        <v>3</v>
      </c>
      <c r="T11" s="27"/>
      <c r="U11" s="33">
        <v>3</v>
      </c>
      <c r="V11" s="33">
        <v>3</v>
      </c>
      <c r="W11" s="33">
        <v>3</v>
      </c>
      <c r="X11" s="27"/>
    </row>
    <row r="12" spans="1:24">
      <c r="A12" s="9">
        <v>10</v>
      </c>
      <c r="B12" s="52"/>
      <c r="C12" s="1" t="s">
        <v>46</v>
      </c>
      <c r="D12" s="1">
        <v>556</v>
      </c>
      <c r="E12" s="1">
        <v>546</v>
      </c>
      <c r="F12" s="1">
        <v>600</v>
      </c>
      <c r="G12" s="1">
        <f t="shared" ref="G12:G16" si="0">F12-19.5</f>
        <v>580.5</v>
      </c>
      <c r="H12" s="22">
        <v>18.8</v>
      </c>
      <c r="I12" s="22">
        <v>81.459999999999994</v>
      </c>
      <c r="J12" s="22">
        <v>328.71</v>
      </c>
      <c r="K12" s="22">
        <f t="shared" ref="K12:K16" si="1">G12/H12</f>
        <v>30.877659574468083</v>
      </c>
      <c r="O12" s="34"/>
      <c r="P12" s="40"/>
      <c r="Q12" s="27"/>
      <c r="R12" s="27"/>
      <c r="S12" s="27"/>
      <c r="T12" s="27"/>
      <c r="U12" s="27"/>
      <c r="V12" s="27"/>
      <c r="W12" s="27"/>
      <c r="X12" s="27"/>
    </row>
    <row r="13" spans="1:24">
      <c r="A13" s="9">
        <v>11</v>
      </c>
      <c r="B13" s="52" t="s">
        <v>53</v>
      </c>
      <c r="C13" s="1" t="s">
        <v>45</v>
      </c>
      <c r="D13" s="1">
        <v>1272</v>
      </c>
      <c r="E13" s="1">
        <v>1250</v>
      </c>
      <c r="F13" s="1">
        <v>1376</v>
      </c>
      <c r="G13" s="1">
        <f t="shared" si="0"/>
        <v>1356.5</v>
      </c>
      <c r="H13" s="22">
        <v>34.1</v>
      </c>
      <c r="I13" s="22">
        <v>72.7</v>
      </c>
      <c r="J13" s="22">
        <v>318.60000000000002</v>
      </c>
      <c r="K13" s="22">
        <f t="shared" si="1"/>
        <v>39.780058651026394</v>
      </c>
      <c r="O13" s="34"/>
      <c r="P13" s="40"/>
      <c r="Q13" s="27"/>
      <c r="R13" s="27"/>
      <c r="S13" s="27"/>
      <c r="T13" s="27"/>
      <c r="U13" s="27"/>
      <c r="V13" s="27"/>
      <c r="W13" s="27"/>
      <c r="X13" s="27"/>
    </row>
    <row r="14" spans="1:24">
      <c r="A14" s="9">
        <v>12</v>
      </c>
      <c r="B14" s="52"/>
      <c r="C14" s="1" t="s">
        <v>46</v>
      </c>
      <c r="D14" s="1">
        <v>2262</v>
      </c>
      <c r="E14" s="1">
        <v>2228</v>
      </c>
      <c r="F14" s="1">
        <v>2452</v>
      </c>
      <c r="G14" s="1">
        <f t="shared" si="0"/>
        <v>2432.5</v>
      </c>
      <c r="H14" s="22">
        <v>23.5</v>
      </c>
      <c r="I14" s="22">
        <v>65.28</v>
      </c>
      <c r="J14" s="22">
        <v>313.33</v>
      </c>
      <c r="K14" s="22">
        <f t="shared" si="1"/>
        <v>103.51063829787235</v>
      </c>
      <c r="P14" s="39"/>
      <c r="S14" s="27"/>
      <c r="T14" s="27"/>
      <c r="U14" s="27"/>
      <c r="V14" s="27"/>
      <c r="W14" s="27"/>
      <c r="X14" s="27"/>
    </row>
    <row r="15" spans="1:24">
      <c r="A15" s="9">
        <v>13</v>
      </c>
      <c r="B15" s="52" t="s">
        <v>54</v>
      </c>
      <c r="C15" s="1" t="s">
        <v>45</v>
      </c>
      <c r="D15" s="1">
        <v>2359</v>
      </c>
      <c r="E15" s="1">
        <v>2322</v>
      </c>
      <c r="F15" s="1">
        <v>2557</v>
      </c>
      <c r="G15" s="1">
        <f t="shared" si="0"/>
        <v>2537.5</v>
      </c>
      <c r="H15" s="22">
        <v>46.2</v>
      </c>
      <c r="I15" s="22">
        <v>62.97</v>
      </c>
      <c r="J15" s="22">
        <v>312.85000000000002</v>
      </c>
      <c r="K15" s="22">
        <f t="shared" si="1"/>
        <v>54.924242424242422</v>
      </c>
      <c r="S15" s="27"/>
      <c r="T15" s="27"/>
      <c r="U15" s="27"/>
      <c r="V15" s="27"/>
      <c r="W15" s="27"/>
      <c r="X15" s="27"/>
    </row>
    <row r="16" spans="1:24">
      <c r="A16" s="9">
        <v>14</v>
      </c>
      <c r="B16" s="52"/>
      <c r="C16" s="1" t="s">
        <v>46</v>
      </c>
      <c r="D16" s="1">
        <v>911</v>
      </c>
      <c r="E16" s="1">
        <v>896</v>
      </c>
      <c r="F16" s="1">
        <v>982</v>
      </c>
      <c r="G16" s="1">
        <f t="shared" si="0"/>
        <v>962.5</v>
      </c>
      <c r="H16" s="22">
        <v>47.2</v>
      </c>
      <c r="I16" s="22">
        <v>72.58</v>
      </c>
      <c r="J16" s="22">
        <v>330.92</v>
      </c>
      <c r="K16" s="22">
        <f t="shared" si="1"/>
        <v>20.39194915254237</v>
      </c>
      <c r="P16" s="27"/>
      <c r="Q16" s="27"/>
      <c r="R16" s="27"/>
      <c r="S16" s="27"/>
      <c r="W16" s="27"/>
      <c r="X16" s="27"/>
    </row>
    <row r="17" spans="1:24">
      <c r="A17" s="9">
        <v>15</v>
      </c>
      <c r="B17" s="1" t="s">
        <v>52</v>
      </c>
      <c r="C17" s="1" t="s">
        <v>9</v>
      </c>
      <c r="D17" s="1">
        <v>5147</v>
      </c>
      <c r="E17" s="1">
        <v>5037</v>
      </c>
      <c r="F17" s="1">
        <v>5447</v>
      </c>
      <c r="G17" s="1">
        <f>F17-28</f>
        <v>5419</v>
      </c>
      <c r="H17" s="1">
        <v>10</v>
      </c>
      <c r="I17" s="22">
        <v>78.2</v>
      </c>
      <c r="J17" s="22">
        <v>446.87</v>
      </c>
      <c r="K17" s="22">
        <f t="shared" ref="K17:K22" si="2">G17/H17</f>
        <v>541.9</v>
      </c>
      <c r="P17" s="27"/>
      <c r="Q17" s="27"/>
      <c r="R17" s="27"/>
      <c r="S17" s="27"/>
      <c r="W17" s="27"/>
      <c r="X17" s="27"/>
    </row>
    <row r="18" spans="1:24">
      <c r="A18" s="9">
        <v>16</v>
      </c>
      <c r="B18" s="1" t="s">
        <v>53</v>
      </c>
      <c r="C18" s="1" t="s">
        <v>9</v>
      </c>
      <c r="D18" s="1">
        <v>7668</v>
      </c>
      <c r="E18" s="1">
        <v>7513</v>
      </c>
      <c r="F18" s="1">
        <v>8125</v>
      </c>
      <c r="G18" s="1">
        <f>F18-28</f>
        <v>8097</v>
      </c>
      <c r="H18" s="1">
        <v>10</v>
      </c>
      <c r="I18" s="22">
        <v>76.61</v>
      </c>
      <c r="J18" s="22">
        <v>438.26</v>
      </c>
      <c r="K18" s="22">
        <f t="shared" si="2"/>
        <v>809.7</v>
      </c>
      <c r="P18" s="27"/>
      <c r="Q18" s="27"/>
      <c r="R18" s="27"/>
      <c r="S18" s="27"/>
      <c r="W18" s="27"/>
      <c r="X18" s="27"/>
    </row>
    <row r="19" spans="1:24">
      <c r="A19" s="9">
        <v>17</v>
      </c>
      <c r="B19" s="1" t="s">
        <v>54</v>
      </c>
      <c r="C19" s="1" t="s">
        <v>9</v>
      </c>
      <c r="D19" s="1">
        <v>6678</v>
      </c>
      <c r="E19" s="1">
        <v>6543</v>
      </c>
      <c r="F19" s="1">
        <v>7070</v>
      </c>
      <c r="G19" s="1">
        <f>F19-28</f>
        <v>7042</v>
      </c>
      <c r="H19" s="1">
        <v>10</v>
      </c>
      <c r="I19" s="22">
        <v>75.38</v>
      </c>
      <c r="J19" s="22">
        <v>444.44</v>
      </c>
      <c r="K19" s="22">
        <f t="shared" si="2"/>
        <v>704.2</v>
      </c>
      <c r="P19" s="27"/>
      <c r="Q19" s="27"/>
      <c r="R19" s="27"/>
      <c r="S19" s="27"/>
      <c r="W19" s="27"/>
      <c r="X19" s="27"/>
    </row>
    <row r="20" spans="1:24">
      <c r="A20" s="9">
        <v>18</v>
      </c>
      <c r="B20" s="1" t="s">
        <v>52</v>
      </c>
      <c r="C20" s="1" t="s">
        <v>10</v>
      </c>
      <c r="D20" s="1">
        <v>450</v>
      </c>
      <c r="E20" s="1">
        <v>439</v>
      </c>
      <c r="F20" s="1">
        <v>476</v>
      </c>
      <c r="G20" s="1">
        <f>F20-17</f>
        <v>459</v>
      </c>
      <c r="H20" s="1">
        <v>13.8</v>
      </c>
      <c r="I20" s="22">
        <v>110.03</v>
      </c>
      <c r="J20" s="22">
        <v>446.22</v>
      </c>
      <c r="K20" s="22">
        <f t="shared" si="2"/>
        <v>33.260869565217391</v>
      </c>
      <c r="P20" s="27"/>
      <c r="Q20" s="27"/>
      <c r="R20" s="27"/>
      <c r="S20" s="27"/>
      <c r="T20" s="27"/>
      <c r="U20" s="27"/>
      <c r="V20" s="27"/>
      <c r="W20" s="27"/>
      <c r="X20" s="27"/>
    </row>
    <row r="21" spans="1:24">
      <c r="A21" s="9">
        <v>19</v>
      </c>
      <c r="B21" s="1" t="s">
        <v>53</v>
      </c>
      <c r="C21" s="1" t="s">
        <v>10</v>
      </c>
      <c r="D21" s="1">
        <v>538</v>
      </c>
      <c r="E21" s="1">
        <v>526</v>
      </c>
      <c r="F21" s="1">
        <v>569</v>
      </c>
      <c r="G21" s="1">
        <f>F21-17</f>
        <v>552</v>
      </c>
      <c r="H21" s="1">
        <v>8.3000000000000007</v>
      </c>
      <c r="I21" s="22">
        <v>100.86</v>
      </c>
      <c r="J21" s="22">
        <v>451.81</v>
      </c>
      <c r="K21" s="22">
        <f t="shared" si="2"/>
        <v>66.506024096385531</v>
      </c>
      <c r="P21" s="27"/>
      <c r="Q21" s="27"/>
      <c r="R21" s="27"/>
      <c r="S21" s="27"/>
      <c r="T21" s="27"/>
      <c r="U21" s="27"/>
      <c r="V21" s="27"/>
      <c r="W21" s="27"/>
      <c r="X21" s="27"/>
    </row>
    <row r="22" spans="1:24">
      <c r="A22" s="9">
        <v>20</v>
      </c>
      <c r="B22" s="9" t="s">
        <v>54</v>
      </c>
      <c r="C22" s="9" t="s">
        <v>10</v>
      </c>
      <c r="D22" s="9">
        <v>896</v>
      </c>
      <c r="E22" s="9">
        <v>878</v>
      </c>
      <c r="F22" s="9">
        <v>947</v>
      </c>
      <c r="G22" s="9">
        <f>F22-17</f>
        <v>930</v>
      </c>
      <c r="H22" s="9">
        <v>12.8</v>
      </c>
      <c r="I22" s="38">
        <v>87.24</v>
      </c>
      <c r="J22" s="38">
        <v>454.18</v>
      </c>
      <c r="K22" s="38">
        <f t="shared" si="2"/>
        <v>72.65625</v>
      </c>
      <c r="P22" s="27"/>
      <c r="Q22" s="27"/>
      <c r="R22" s="27"/>
      <c r="S22" s="27"/>
      <c r="T22" s="27"/>
      <c r="U22" s="27"/>
      <c r="V22" s="27"/>
      <c r="W22" s="27"/>
      <c r="X22" s="27"/>
    </row>
    <row r="23" spans="1:24">
      <c r="A23" s="16">
        <v>21</v>
      </c>
      <c r="B23" s="16" t="s">
        <v>59</v>
      </c>
      <c r="C23" s="16" t="s">
        <v>21</v>
      </c>
      <c r="D23" s="16">
        <v>3848</v>
      </c>
      <c r="E23" s="16">
        <v>3776</v>
      </c>
      <c r="F23" s="16">
        <v>4069</v>
      </c>
      <c r="G23" s="16">
        <f>F23-17</f>
        <v>4052</v>
      </c>
      <c r="H23" s="16">
        <v>1</v>
      </c>
      <c r="I23" s="24">
        <v>86.39</v>
      </c>
      <c r="J23" s="24">
        <v>458.65</v>
      </c>
      <c r="K23" s="24">
        <f>G23*10</f>
        <v>40520</v>
      </c>
      <c r="X23" s="27"/>
    </row>
    <row r="24" spans="1:24">
      <c r="A24" s="9"/>
      <c r="B24" s="1"/>
      <c r="C24" s="1"/>
      <c r="D24" s="1"/>
      <c r="E24" s="1"/>
      <c r="F24" s="1"/>
      <c r="G24" s="35"/>
      <c r="H24" s="22"/>
      <c r="I24" s="22"/>
      <c r="J24" s="22"/>
      <c r="K24" s="22"/>
      <c r="X24" s="27"/>
    </row>
    <row r="25" spans="1:24">
      <c r="A25" s="9"/>
      <c r="B25" s="1"/>
      <c r="C25" s="1"/>
      <c r="D25" s="1"/>
      <c r="E25" s="1"/>
      <c r="F25" s="1"/>
      <c r="G25" s="35"/>
      <c r="H25" s="22"/>
      <c r="I25" s="22"/>
      <c r="J25" s="22"/>
      <c r="K25" s="22"/>
      <c r="X25" s="27"/>
    </row>
    <row r="26" spans="1:24">
      <c r="A26" s="9"/>
      <c r="B26" s="1"/>
      <c r="C26" s="1"/>
      <c r="D26" s="1"/>
      <c r="E26" s="1"/>
      <c r="F26" s="1"/>
      <c r="G26" s="35"/>
      <c r="H26" s="22"/>
      <c r="I26" s="22"/>
      <c r="J26" s="22"/>
      <c r="K26" s="22"/>
    </row>
    <row r="27" spans="1:24">
      <c r="A27" s="9"/>
      <c r="B27" s="1"/>
      <c r="C27" s="1"/>
      <c r="D27" s="1"/>
      <c r="E27" s="1"/>
      <c r="F27" s="1"/>
      <c r="G27" s="35"/>
      <c r="H27" s="22"/>
      <c r="I27" s="22"/>
      <c r="J27" s="22"/>
      <c r="K27" s="22"/>
    </row>
  </sheetData>
  <mergeCells count="5">
    <mergeCell ref="B15:B16"/>
    <mergeCell ref="O2:O3"/>
    <mergeCell ref="P2:P3"/>
    <mergeCell ref="B11:B12"/>
    <mergeCell ref="B13: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27F70-B61F-804A-8BA7-4A9B10C8F3BD}">
  <dimension ref="A1:X34"/>
  <sheetViews>
    <sheetView tabSelected="1" zoomScaleNormal="100" workbookViewId="0">
      <selection activeCell="A2" sqref="A2"/>
    </sheetView>
  </sheetViews>
  <sheetFormatPr baseColWidth="10" defaultColWidth="10.875" defaultRowHeight="21"/>
  <cols>
    <col min="2" max="2" width="11.25" customWidth="1"/>
    <col min="3" max="3" width="16.75" customWidth="1"/>
  </cols>
  <sheetData>
    <row r="1" spans="1:24" ht="24">
      <c r="A1" t="s">
        <v>41</v>
      </c>
      <c r="B1" t="s">
        <v>39</v>
      </c>
      <c r="O1" t="s">
        <v>41</v>
      </c>
      <c r="P1" t="s">
        <v>51</v>
      </c>
    </row>
    <row r="2" spans="1:24" ht="22">
      <c r="A2" s="15" t="s">
        <v>61</v>
      </c>
      <c r="B2" s="15" t="s">
        <v>22</v>
      </c>
      <c r="C2" s="15" t="s">
        <v>23</v>
      </c>
      <c r="D2" s="15" t="s">
        <v>1</v>
      </c>
      <c r="E2" s="15" t="s">
        <v>2</v>
      </c>
      <c r="F2" s="15" t="s">
        <v>3</v>
      </c>
      <c r="G2" s="19" t="s">
        <v>38</v>
      </c>
      <c r="H2" s="15" t="s">
        <v>5</v>
      </c>
      <c r="I2" s="15" t="s">
        <v>6</v>
      </c>
      <c r="J2" s="15" t="s">
        <v>7</v>
      </c>
      <c r="K2" s="15" t="s">
        <v>20</v>
      </c>
      <c r="O2" s="50"/>
      <c r="P2" s="50" t="s">
        <v>22</v>
      </c>
      <c r="Q2" s="12" t="s">
        <v>8</v>
      </c>
      <c r="R2" s="12" t="s">
        <v>10</v>
      </c>
      <c r="S2" s="12" t="s">
        <v>9</v>
      </c>
      <c r="T2" s="12"/>
      <c r="U2" s="4" t="s">
        <v>29</v>
      </c>
      <c r="V2" s="4" t="s">
        <v>30</v>
      </c>
      <c r="W2" s="4" t="s">
        <v>31</v>
      </c>
    </row>
    <row r="3" spans="1:24" ht="22">
      <c r="A3" s="5">
        <v>1</v>
      </c>
      <c r="B3" s="1" t="s">
        <v>8</v>
      </c>
      <c r="C3" s="1" t="s">
        <v>4</v>
      </c>
      <c r="D3" s="1">
        <v>21</v>
      </c>
      <c r="E3" s="1">
        <v>19</v>
      </c>
      <c r="F3" s="1">
        <v>23</v>
      </c>
      <c r="G3" s="1"/>
      <c r="H3" s="1"/>
      <c r="I3" s="22">
        <v>605.66</v>
      </c>
      <c r="J3" s="22">
        <v>307.27</v>
      </c>
      <c r="K3" s="26"/>
      <c r="O3" s="51"/>
      <c r="P3" s="51"/>
      <c r="Q3" s="13" t="s">
        <v>34</v>
      </c>
      <c r="R3" s="13" t="s">
        <v>34</v>
      </c>
      <c r="S3" s="13" t="s">
        <v>34</v>
      </c>
      <c r="T3" s="13"/>
      <c r="U3" s="14" t="s">
        <v>32</v>
      </c>
      <c r="V3" s="14" t="s">
        <v>32</v>
      </c>
      <c r="W3" s="14" t="s">
        <v>33</v>
      </c>
    </row>
    <row r="4" spans="1:24">
      <c r="A4" s="9">
        <v>2</v>
      </c>
      <c r="B4" s="1" t="s">
        <v>8</v>
      </c>
      <c r="C4" s="1" t="s">
        <v>4</v>
      </c>
      <c r="D4" s="1">
        <v>23</v>
      </c>
      <c r="E4" s="1">
        <v>23</v>
      </c>
      <c r="F4" s="1">
        <v>25</v>
      </c>
      <c r="G4" s="1"/>
      <c r="H4" s="1"/>
      <c r="I4" s="22">
        <v>629.45000000000005</v>
      </c>
      <c r="J4" s="22">
        <v>262.68</v>
      </c>
      <c r="K4" s="26"/>
      <c r="P4" s="27"/>
      <c r="Q4" s="27"/>
      <c r="R4" s="27"/>
      <c r="S4" s="27"/>
      <c r="T4" s="27"/>
      <c r="U4" s="27"/>
      <c r="V4" s="27"/>
      <c r="W4" s="27"/>
      <c r="X4" s="27"/>
    </row>
    <row r="5" spans="1:24">
      <c r="A5" s="9">
        <v>3</v>
      </c>
      <c r="B5" s="1" t="s">
        <v>8</v>
      </c>
      <c r="C5" s="1" t="s">
        <v>4</v>
      </c>
      <c r="D5" s="1">
        <v>24</v>
      </c>
      <c r="E5" s="1">
        <v>23</v>
      </c>
      <c r="F5" s="1">
        <v>26</v>
      </c>
      <c r="G5" s="1"/>
      <c r="H5" s="1"/>
      <c r="I5" s="22">
        <v>519.67999999999995</v>
      </c>
      <c r="J5" s="22">
        <v>274.26</v>
      </c>
      <c r="K5" s="26"/>
      <c r="O5" s="1"/>
      <c r="P5" s="17" t="s">
        <v>47</v>
      </c>
      <c r="Q5" s="23">
        <v>14.329286738152021</v>
      </c>
      <c r="R5" s="23">
        <v>7.0481927710843379</v>
      </c>
      <c r="S5" s="23">
        <v>148.4</v>
      </c>
      <c r="T5" s="17"/>
      <c r="U5" s="28">
        <v>9.6558535971374801E-2</v>
      </c>
      <c r="V5" s="28">
        <v>4.7494560452050791E-2</v>
      </c>
      <c r="W5" s="29">
        <v>2.9374505146476642E-3</v>
      </c>
      <c r="X5" s="27"/>
    </row>
    <row r="6" spans="1:24">
      <c r="A6" s="9">
        <v>4</v>
      </c>
      <c r="B6" s="1" t="s">
        <v>9</v>
      </c>
      <c r="C6" s="1" t="s">
        <v>4</v>
      </c>
      <c r="D6" s="1">
        <v>16</v>
      </c>
      <c r="E6" s="1">
        <v>15</v>
      </c>
      <c r="F6" s="1">
        <v>17</v>
      </c>
      <c r="G6" s="1"/>
      <c r="H6" s="22">
        <v>10</v>
      </c>
      <c r="I6" s="22">
        <v>701.17</v>
      </c>
      <c r="J6" s="22">
        <v>421.26</v>
      </c>
      <c r="K6" s="26"/>
      <c r="O6" s="1"/>
      <c r="P6" s="17" t="s">
        <v>48</v>
      </c>
      <c r="Q6" s="23">
        <v>17.447916517857141</v>
      </c>
      <c r="R6" s="23" t="s">
        <v>36</v>
      </c>
      <c r="S6" s="23">
        <v>188.6</v>
      </c>
      <c r="T6" s="17"/>
      <c r="U6" s="28">
        <v>9.2512812926071802E-2</v>
      </c>
      <c r="V6" s="28" t="s">
        <v>35</v>
      </c>
      <c r="W6" s="29">
        <v>3.7331749802058589E-3</v>
      </c>
      <c r="X6" s="27"/>
    </row>
    <row r="7" spans="1:24">
      <c r="A7" s="9">
        <v>5</v>
      </c>
      <c r="B7" s="1" t="s">
        <v>10</v>
      </c>
      <c r="C7" s="1" t="s">
        <v>4</v>
      </c>
      <c r="D7" s="1">
        <v>19</v>
      </c>
      <c r="E7" s="1">
        <v>19</v>
      </c>
      <c r="F7" s="1">
        <v>21</v>
      </c>
      <c r="G7" s="1"/>
      <c r="H7" s="22">
        <v>50</v>
      </c>
      <c r="I7" s="22">
        <v>904.18</v>
      </c>
      <c r="J7" s="22">
        <v>433.21</v>
      </c>
      <c r="K7" s="26"/>
      <c r="O7" s="1"/>
      <c r="P7" s="17" t="s">
        <v>49</v>
      </c>
      <c r="Q7" s="23">
        <v>13.646384338624339</v>
      </c>
      <c r="R7" s="23">
        <v>6.8577494692144372</v>
      </c>
      <c r="S7" s="23">
        <v>155.1</v>
      </c>
      <c r="T7" s="17"/>
      <c r="U7" s="28">
        <v>8.7984425136198183E-2</v>
      </c>
      <c r="V7" s="28">
        <v>4.4215019143871291E-2</v>
      </c>
      <c r="W7" s="29">
        <v>3.0700712589073632E-3</v>
      </c>
      <c r="X7" s="27"/>
    </row>
    <row r="8" spans="1:24">
      <c r="A8" s="9">
        <v>6</v>
      </c>
      <c r="B8" s="52" t="s">
        <v>55</v>
      </c>
      <c r="C8" s="1" t="s">
        <v>45</v>
      </c>
      <c r="D8" s="1">
        <v>395</v>
      </c>
      <c r="E8" s="1">
        <v>389</v>
      </c>
      <c r="F8" s="1">
        <v>428</v>
      </c>
      <c r="G8" s="37">
        <f>F8-24.66667</f>
        <v>403.33332999999999</v>
      </c>
      <c r="H8" s="22">
        <v>25.7</v>
      </c>
      <c r="I8" s="22">
        <v>101.94</v>
      </c>
      <c r="J8" s="22">
        <v>310.47000000000003</v>
      </c>
      <c r="K8" s="22">
        <f>G8/H8</f>
        <v>15.693903891050583</v>
      </c>
      <c r="O8" s="1"/>
      <c r="P8" s="17" t="s">
        <v>50</v>
      </c>
      <c r="Q8" s="22">
        <v>16.248000949131512</v>
      </c>
      <c r="R8" s="22">
        <v>8.1174438687392065</v>
      </c>
      <c r="S8" s="22">
        <v>156.1</v>
      </c>
      <c r="T8" s="17"/>
      <c r="U8" s="41">
        <v>0.1040871297189719</v>
      </c>
      <c r="V8" s="41">
        <v>5.2001562259700235E-2</v>
      </c>
      <c r="W8" s="3">
        <v>3.0898653998416466E-3</v>
      </c>
      <c r="X8" s="27"/>
    </row>
    <row r="9" spans="1:24">
      <c r="A9" s="9">
        <v>7</v>
      </c>
      <c r="B9" s="52"/>
      <c r="C9" s="1" t="s">
        <v>46</v>
      </c>
      <c r="D9" s="1">
        <v>283</v>
      </c>
      <c r="E9" s="1">
        <v>278</v>
      </c>
      <c r="F9" s="1">
        <v>306</v>
      </c>
      <c r="G9" s="37">
        <f t="shared" ref="G9:G15" si="0">F9-24.66667</f>
        <v>281.33332999999999</v>
      </c>
      <c r="H9" s="22">
        <v>21.7</v>
      </c>
      <c r="I9" s="22">
        <v>115.58</v>
      </c>
      <c r="J9" s="22">
        <v>325.95999999999998</v>
      </c>
      <c r="K9" s="22">
        <f t="shared" ref="K9:K15" si="1">G9/H9</f>
        <v>12.964669585253457</v>
      </c>
      <c r="O9" s="16"/>
      <c r="P9" s="42"/>
      <c r="Q9" s="43"/>
      <c r="R9" s="43"/>
      <c r="S9" s="43"/>
      <c r="T9" s="31"/>
      <c r="U9" s="44"/>
      <c r="V9" s="44"/>
      <c r="W9" s="44"/>
      <c r="X9" s="27"/>
    </row>
    <row r="10" spans="1:24">
      <c r="A10" s="9">
        <v>8</v>
      </c>
      <c r="B10" s="52" t="s">
        <v>56</v>
      </c>
      <c r="C10" s="1" t="s">
        <v>45</v>
      </c>
      <c r="D10" s="1">
        <v>427</v>
      </c>
      <c r="E10" s="1">
        <v>421</v>
      </c>
      <c r="F10" s="1">
        <v>462</v>
      </c>
      <c r="G10" s="37">
        <f t="shared" si="0"/>
        <v>437.33332999999999</v>
      </c>
      <c r="H10" s="22">
        <v>22.4</v>
      </c>
      <c r="I10" s="22">
        <v>97.14</v>
      </c>
      <c r="J10" s="22">
        <v>324.02</v>
      </c>
      <c r="K10" s="22">
        <f t="shared" si="1"/>
        <v>19.523809374999999</v>
      </c>
      <c r="O10" s="8"/>
      <c r="P10" s="8" t="s">
        <v>25</v>
      </c>
      <c r="Q10" s="22">
        <v>15.417897135941253</v>
      </c>
      <c r="R10" s="22">
        <v>7.34112870301266</v>
      </c>
      <c r="S10" s="22">
        <v>162.05000000000001</v>
      </c>
      <c r="T10" s="17"/>
      <c r="U10" s="41">
        <v>9.5285725938154167E-2</v>
      </c>
      <c r="V10" s="41">
        <v>4.7903713951874101E-2</v>
      </c>
      <c r="W10" s="3">
        <v>3.2076405384006334E-3</v>
      </c>
      <c r="X10" s="27"/>
    </row>
    <row r="11" spans="1:24">
      <c r="A11" s="9">
        <v>9</v>
      </c>
      <c r="B11" s="52"/>
      <c r="C11" s="1" t="s">
        <v>46</v>
      </c>
      <c r="D11" s="1">
        <v>341</v>
      </c>
      <c r="E11" s="1">
        <v>336</v>
      </c>
      <c r="F11" s="1">
        <v>369</v>
      </c>
      <c r="G11" s="37">
        <f t="shared" si="0"/>
        <v>344.33332999999999</v>
      </c>
      <c r="H11" s="22">
        <v>22.4</v>
      </c>
      <c r="I11" s="22">
        <v>99.36</v>
      </c>
      <c r="J11" s="22">
        <v>315.08</v>
      </c>
      <c r="K11" s="22">
        <f t="shared" si="1"/>
        <v>15.372023660714285</v>
      </c>
      <c r="O11" s="8"/>
      <c r="P11" s="8" t="s">
        <v>26</v>
      </c>
      <c r="Q11" s="22">
        <v>1.744838217988476</v>
      </c>
      <c r="R11" s="22">
        <v>0.67901847560250783</v>
      </c>
      <c r="S11" s="22">
        <v>18.027109215475079</v>
      </c>
      <c r="T11" s="17"/>
      <c r="U11" s="41">
        <v>6.8333201756022553E-3</v>
      </c>
      <c r="V11" s="41">
        <v>3.9093629101784634E-3</v>
      </c>
      <c r="W11" s="3">
        <v>3.5683114044883377E-4</v>
      </c>
      <c r="X11" s="27"/>
    </row>
    <row r="12" spans="1:24">
      <c r="A12" s="9">
        <v>10</v>
      </c>
      <c r="B12" s="52" t="s">
        <v>57</v>
      </c>
      <c r="C12" s="1" t="s">
        <v>45</v>
      </c>
      <c r="D12" s="1">
        <v>325</v>
      </c>
      <c r="E12" s="1">
        <v>320</v>
      </c>
      <c r="F12" s="1">
        <v>351</v>
      </c>
      <c r="G12" s="37">
        <f t="shared" si="0"/>
        <v>326.33332999999999</v>
      </c>
      <c r="H12" s="22">
        <v>27</v>
      </c>
      <c r="I12" s="22">
        <v>97.44</v>
      </c>
      <c r="J12" s="22">
        <v>322.66000000000003</v>
      </c>
      <c r="K12" s="22">
        <f t="shared" si="1"/>
        <v>12.08641962962963</v>
      </c>
      <c r="O12" s="8"/>
      <c r="P12" s="8" t="s">
        <v>27</v>
      </c>
      <c r="Q12" s="17">
        <v>4</v>
      </c>
      <c r="R12" s="17">
        <v>4</v>
      </c>
      <c r="S12" s="17">
        <v>4</v>
      </c>
      <c r="T12" s="17"/>
      <c r="U12" s="33">
        <v>4</v>
      </c>
      <c r="V12" s="33">
        <v>4</v>
      </c>
      <c r="W12" s="33">
        <v>4</v>
      </c>
      <c r="X12" s="27"/>
    </row>
    <row r="13" spans="1:24">
      <c r="A13" s="9">
        <v>11</v>
      </c>
      <c r="B13" s="52"/>
      <c r="C13" s="1" t="s">
        <v>46</v>
      </c>
      <c r="D13" s="1">
        <v>318</v>
      </c>
      <c r="E13" s="1">
        <v>312</v>
      </c>
      <c r="F13" s="1">
        <v>344</v>
      </c>
      <c r="G13" s="37">
        <f t="shared" si="0"/>
        <v>319.33332999999999</v>
      </c>
      <c r="H13" s="22">
        <v>21</v>
      </c>
      <c r="I13" s="22">
        <v>107.54</v>
      </c>
      <c r="J13" s="22">
        <v>320.99</v>
      </c>
      <c r="K13" s="22">
        <f t="shared" si="1"/>
        <v>15.206349047619048</v>
      </c>
      <c r="P13" s="27"/>
      <c r="Q13" s="17"/>
      <c r="R13" s="17"/>
      <c r="S13" s="17"/>
      <c r="T13" s="17"/>
      <c r="U13" s="17"/>
      <c r="V13" s="17"/>
      <c r="W13" s="17"/>
      <c r="X13" s="27"/>
    </row>
    <row r="14" spans="1:24">
      <c r="A14" s="9">
        <v>12</v>
      </c>
      <c r="B14" s="52" t="s">
        <v>58</v>
      </c>
      <c r="C14" s="1" t="s">
        <v>45</v>
      </c>
      <c r="D14" s="1">
        <v>379</v>
      </c>
      <c r="E14" s="1">
        <v>371</v>
      </c>
      <c r="F14" s="1">
        <v>412</v>
      </c>
      <c r="G14" s="37">
        <f t="shared" si="0"/>
        <v>387.33332999999999</v>
      </c>
      <c r="H14" s="22">
        <v>26</v>
      </c>
      <c r="I14" s="22">
        <v>87.51</v>
      </c>
      <c r="J14" s="22">
        <v>310.41000000000003</v>
      </c>
      <c r="K14" s="22">
        <f t="shared" si="1"/>
        <v>14.89743576923077</v>
      </c>
      <c r="O14" s="34"/>
      <c r="P14" s="27"/>
      <c r="Q14" s="29"/>
      <c r="R14" s="17"/>
      <c r="S14" s="17"/>
      <c r="T14" s="17"/>
      <c r="U14" s="17"/>
      <c r="V14" s="17"/>
      <c r="W14" s="17"/>
      <c r="X14" s="27"/>
    </row>
    <row r="15" spans="1:24">
      <c r="A15" s="9">
        <v>13</v>
      </c>
      <c r="B15" s="52"/>
      <c r="C15" s="1" t="s">
        <v>46</v>
      </c>
      <c r="D15" s="1">
        <v>325</v>
      </c>
      <c r="E15" s="1">
        <v>321</v>
      </c>
      <c r="F15" s="1">
        <v>352</v>
      </c>
      <c r="G15" s="37">
        <f t="shared" si="0"/>
        <v>327.33332999999999</v>
      </c>
      <c r="H15" s="22">
        <v>18.600000000000001</v>
      </c>
      <c r="I15" s="22">
        <v>129.55000000000001</v>
      </c>
      <c r="J15" s="22">
        <v>318.51</v>
      </c>
      <c r="K15" s="22">
        <f t="shared" si="1"/>
        <v>17.598566129032257</v>
      </c>
      <c r="O15" s="34"/>
      <c r="P15" s="27"/>
      <c r="Q15" s="17"/>
      <c r="R15" s="1"/>
      <c r="S15" s="1"/>
      <c r="T15" s="17"/>
      <c r="U15" s="17"/>
      <c r="V15" s="17"/>
      <c r="W15" s="17"/>
      <c r="X15" s="27"/>
    </row>
    <row r="16" spans="1:24">
      <c r="A16" s="9">
        <v>14</v>
      </c>
      <c r="B16" s="1" t="s">
        <v>55</v>
      </c>
      <c r="C16" s="1" t="s">
        <v>9</v>
      </c>
      <c r="D16" s="1">
        <v>1420</v>
      </c>
      <c r="E16" s="1">
        <v>1380</v>
      </c>
      <c r="F16" s="1">
        <v>1501</v>
      </c>
      <c r="G16" s="1">
        <f>F16-17</f>
        <v>1484</v>
      </c>
      <c r="H16" s="22">
        <v>10</v>
      </c>
      <c r="I16" s="22">
        <v>74.78</v>
      </c>
      <c r="J16" s="22">
        <v>453.84</v>
      </c>
      <c r="K16" s="22">
        <f>G16/H16</f>
        <v>148.4</v>
      </c>
      <c r="O16" s="34"/>
      <c r="P16" s="27"/>
      <c r="Q16" s="17"/>
      <c r="R16" s="1"/>
      <c r="S16" s="1"/>
      <c r="T16" s="17"/>
      <c r="U16" s="17"/>
      <c r="V16" s="17"/>
      <c r="W16" s="17"/>
      <c r="X16" s="27"/>
    </row>
    <row r="17" spans="1:24">
      <c r="A17" s="9">
        <v>15</v>
      </c>
      <c r="B17" s="1" t="s">
        <v>56</v>
      </c>
      <c r="C17" s="1" t="s">
        <v>9</v>
      </c>
      <c r="D17" s="1">
        <v>1800</v>
      </c>
      <c r="E17" s="1">
        <v>1757</v>
      </c>
      <c r="F17" s="1">
        <v>1903</v>
      </c>
      <c r="G17" s="1">
        <f t="shared" ref="G17:G19" si="2">F17-17</f>
        <v>1886</v>
      </c>
      <c r="H17" s="22">
        <v>10</v>
      </c>
      <c r="I17" s="22">
        <v>85.1</v>
      </c>
      <c r="J17" s="22">
        <v>456.94</v>
      </c>
      <c r="K17" s="22">
        <f t="shared" ref="K17:K20" si="3">G17/H17</f>
        <v>188.6</v>
      </c>
      <c r="P17" s="27"/>
      <c r="Q17" s="17"/>
      <c r="R17" s="17"/>
      <c r="S17" s="17"/>
      <c r="T17" s="17"/>
      <c r="U17" s="17"/>
      <c r="V17" s="17"/>
      <c r="W17" s="17"/>
      <c r="X17" s="27"/>
    </row>
    <row r="18" spans="1:24">
      <c r="A18" s="9">
        <v>16</v>
      </c>
      <c r="B18" s="1" t="s">
        <v>57</v>
      </c>
      <c r="C18" s="1" t="s">
        <v>9</v>
      </c>
      <c r="D18" s="1">
        <v>1483</v>
      </c>
      <c r="E18" s="1">
        <v>1448</v>
      </c>
      <c r="F18" s="1">
        <v>1568</v>
      </c>
      <c r="G18" s="1">
        <f t="shared" si="2"/>
        <v>1551</v>
      </c>
      <c r="H18" s="22">
        <v>10</v>
      </c>
      <c r="I18" s="22">
        <v>74.94</v>
      </c>
      <c r="J18" s="22">
        <v>456.95</v>
      </c>
      <c r="K18" s="22">
        <f t="shared" si="3"/>
        <v>155.1</v>
      </c>
      <c r="P18" s="27"/>
      <c r="Q18" s="17"/>
      <c r="R18" s="17"/>
      <c r="S18" s="17"/>
      <c r="T18" s="17"/>
      <c r="U18" s="17"/>
      <c r="V18" s="17"/>
      <c r="W18" s="17"/>
      <c r="X18" s="27"/>
    </row>
    <row r="19" spans="1:24">
      <c r="A19" s="9">
        <v>17</v>
      </c>
      <c r="B19" s="1" t="s">
        <v>58</v>
      </c>
      <c r="C19" s="1" t="s">
        <v>9</v>
      </c>
      <c r="D19" s="1">
        <v>1492</v>
      </c>
      <c r="E19" s="1">
        <v>1463</v>
      </c>
      <c r="F19" s="1">
        <v>1578</v>
      </c>
      <c r="G19" s="1">
        <f t="shared" si="2"/>
        <v>1561</v>
      </c>
      <c r="H19" s="22">
        <v>10</v>
      </c>
      <c r="I19" s="22">
        <v>86.06</v>
      </c>
      <c r="J19" s="22">
        <v>453.42</v>
      </c>
      <c r="K19" s="22">
        <f t="shared" si="3"/>
        <v>156.1</v>
      </c>
      <c r="Q19" s="1"/>
      <c r="R19" s="1"/>
      <c r="S19" s="30"/>
      <c r="T19" s="17"/>
      <c r="X19" s="27"/>
    </row>
    <row r="20" spans="1:24">
      <c r="A20" s="9">
        <v>18</v>
      </c>
      <c r="B20" s="1" t="s">
        <v>55</v>
      </c>
      <c r="C20" s="1" t="s">
        <v>10</v>
      </c>
      <c r="D20" s="1">
        <v>351</v>
      </c>
      <c r="E20" s="1">
        <v>345</v>
      </c>
      <c r="F20" s="1">
        <v>372</v>
      </c>
      <c r="G20" s="1">
        <f>F20-21</f>
        <v>351</v>
      </c>
      <c r="H20" s="22">
        <v>49.8</v>
      </c>
      <c r="I20" s="22">
        <v>107.42</v>
      </c>
      <c r="J20" s="22">
        <v>430.17</v>
      </c>
      <c r="K20" s="22">
        <f t="shared" si="3"/>
        <v>7.0481927710843379</v>
      </c>
      <c r="Q20" s="1"/>
      <c r="R20" s="1"/>
      <c r="S20" s="30"/>
      <c r="T20" s="17"/>
      <c r="X20" s="27"/>
    </row>
    <row r="21" spans="1:24">
      <c r="A21" s="9">
        <v>19</v>
      </c>
      <c r="B21" s="1" t="s">
        <v>56</v>
      </c>
      <c r="C21" s="1" t="s">
        <v>10</v>
      </c>
      <c r="D21" s="1" t="s">
        <v>36</v>
      </c>
      <c r="E21" s="1" t="s">
        <v>36</v>
      </c>
      <c r="F21" s="1" t="s">
        <v>36</v>
      </c>
      <c r="G21" s="1" t="s">
        <v>36</v>
      </c>
      <c r="H21" s="1" t="s">
        <v>36</v>
      </c>
      <c r="I21" s="1" t="s">
        <v>36</v>
      </c>
      <c r="J21" s="1" t="s">
        <v>36</v>
      </c>
      <c r="K21" s="1" t="s">
        <v>36</v>
      </c>
      <c r="Q21" s="1"/>
      <c r="R21" s="1"/>
      <c r="S21" s="30"/>
      <c r="T21" s="17"/>
      <c r="X21" s="27"/>
    </row>
    <row r="22" spans="1:24">
      <c r="A22" s="9">
        <v>20</v>
      </c>
      <c r="B22" s="1" t="s">
        <v>57</v>
      </c>
      <c r="C22" s="1" t="s">
        <v>10</v>
      </c>
      <c r="D22" s="1">
        <v>325</v>
      </c>
      <c r="E22" s="1">
        <v>317</v>
      </c>
      <c r="F22" s="1">
        <v>344</v>
      </c>
      <c r="G22" s="1">
        <f t="shared" ref="G22:G23" si="4">F22-21</f>
        <v>323</v>
      </c>
      <c r="H22" s="22">
        <v>47.1</v>
      </c>
      <c r="I22" s="22">
        <v>111.01</v>
      </c>
      <c r="J22" s="22">
        <v>435.01</v>
      </c>
      <c r="K22" s="22">
        <f>G22/H22</f>
        <v>6.8577494692144372</v>
      </c>
      <c r="Q22" s="1"/>
      <c r="R22" s="1"/>
      <c r="S22" s="37"/>
      <c r="T22" s="1"/>
      <c r="X22" s="27"/>
    </row>
    <row r="23" spans="1:24">
      <c r="A23" s="9">
        <v>21</v>
      </c>
      <c r="B23" s="1" t="s">
        <v>58</v>
      </c>
      <c r="C23" s="1" t="s">
        <v>10</v>
      </c>
      <c r="D23" s="1">
        <v>463</v>
      </c>
      <c r="E23" s="1">
        <v>454</v>
      </c>
      <c r="F23" s="1">
        <v>491</v>
      </c>
      <c r="G23" s="1">
        <f t="shared" si="4"/>
        <v>470</v>
      </c>
      <c r="H23" s="22">
        <v>57.9</v>
      </c>
      <c r="I23" s="22">
        <v>112.56</v>
      </c>
      <c r="J23" s="22">
        <v>427.62</v>
      </c>
      <c r="K23" s="22">
        <f>G23/H23</f>
        <v>8.1174438687392065</v>
      </c>
      <c r="S23" s="37"/>
      <c r="T23" s="37"/>
      <c r="X23" s="27"/>
    </row>
    <row r="24" spans="1:24">
      <c r="A24" s="16">
        <v>22</v>
      </c>
      <c r="B24" s="16" t="s">
        <v>60</v>
      </c>
      <c r="C24" s="16" t="s">
        <v>21</v>
      </c>
      <c r="D24" s="16">
        <v>4794</v>
      </c>
      <c r="E24" s="16">
        <v>4716</v>
      </c>
      <c r="F24" s="16">
        <v>5068</v>
      </c>
      <c r="G24" s="16">
        <f>F24-16</f>
        <v>5052</v>
      </c>
      <c r="H24" s="24">
        <v>1</v>
      </c>
      <c r="I24" s="24">
        <v>86.48</v>
      </c>
      <c r="J24" s="24">
        <v>462.31</v>
      </c>
      <c r="K24" s="24">
        <f>G24*10</f>
        <v>50520</v>
      </c>
      <c r="S24" s="1"/>
      <c r="T24" s="1"/>
    </row>
    <row r="25" spans="1:24">
      <c r="A25" s="9"/>
      <c r="B25" s="1"/>
      <c r="C25" s="1"/>
      <c r="D25" s="1"/>
      <c r="E25" s="1"/>
      <c r="F25" s="1"/>
      <c r="G25" s="35"/>
      <c r="H25" s="22"/>
      <c r="I25" s="22"/>
      <c r="J25" s="22"/>
      <c r="K25" s="22"/>
      <c r="Q25" s="1"/>
      <c r="R25" s="1"/>
      <c r="S25" s="1"/>
      <c r="T25" s="1"/>
      <c r="U25" s="1"/>
      <c r="V25" s="1"/>
      <c r="W25" s="1"/>
    </row>
    <row r="26" spans="1:24">
      <c r="A26" s="9"/>
      <c r="B26" s="1"/>
      <c r="C26" s="1"/>
      <c r="D26" s="1"/>
      <c r="E26" s="1"/>
      <c r="F26" s="1"/>
      <c r="G26" s="35"/>
      <c r="H26" s="22"/>
      <c r="I26" s="22"/>
      <c r="J26" s="22"/>
      <c r="K26" s="22"/>
    </row>
    <row r="27" spans="1:24">
      <c r="A27" s="9"/>
      <c r="B27" s="1"/>
      <c r="C27" s="1"/>
      <c r="D27" s="1"/>
      <c r="E27" s="1"/>
      <c r="F27" s="1"/>
      <c r="G27" s="35"/>
      <c r="H27" s="22"/>
      <c r="I27" s="22"/>
      <c r="J27" s="22"/>
      <c r="K27" s="22"/>
    </row>
    <row r="28" spans="1:24">
      <c r="A28" s="9"/>
      <c r="B28" s="1"/>
      <c r="C28" s="1"/>
      <c r="D28" s="1"/>
      <c r="E28" s="1"/>
      <c r="F28" s="1"/>
      <c r="G28" s="35"/>
      <c r="H28" s="22"/>
      <c r="I28" s="22"/>
      <c r="J28" s="22"/>
      <c r="K28" s="22"/>
    </row>
    <row r="29" spans="1:24">
      <c r="A29" s="9"/>
      <c r="B29" s="1"/>
      <c r="C29" s="1"/>
      <c r="D29" s="1"/>
      <c r="E29" s="1"/>
      <c r="F29" s="1"/>
      <c r="G29" s="35"/>
      <c r="H29" s="22"/>
      <c r="I29" s="22"/>
      <c r="J29" s="22"/>
      <c r="K29" s="22"/>
    </row>
    <row r="30" spans="1:24">
      <c r="A30" s="9"/>
      <c r="B30" s="1"/>
      <c r="C30" s="1"/>
      <c r="D30" s="1"/>
      <c r="E30" s="1"/>
      <c r="F30" s="1"/>
      <c r="G30" s="35"/>
      <c r="H30" s="22"/>
      <c r="I30" s="22"/>
      <c r="J30" s="22"/>
      <c r="K30" s="22"/>
    </row>
    <row r="31" spans="1:24">
      <c r="A31" s="9"/>
      <c r="B31" s="1"/>
      <c r="C31" s="1"/>
      <c r="D31" s="1"/>
      <c r="E31" s="1"/>
      <c r="F31" s="1"/>
      <c r="G31" s="35"/>
      <c r="H31" s="22"/>
      <c r="I31" s="22"/>
      <c r="J31" s="22"/>
      <c r="K31" s="22"/>
    </row>
    <row r="32" spans="1:24">
      <c r="A32" s="9"/>
      <c r="B32" s="1"/>
      <c r="C32" s="1"/>
      <c r="D32" s="1"/>
      <c r="E32" s="1"/>
      <c r="F32" s="1"/>
      <c r="G32" s="35"/>
      <c r="H32" s="22"/>
      <c r="I32" s="22"/>
      <c r="J32" s="22"/>
      <c r="K32" s="22"/>
    </row>
    <row r="33" spans="1:11">
      <c r="A33" s="9"/>
      <c r="B33" s="1"/>
      <c r="C33" s="1"/>
      <c r="D33" s="1"/>
      <c r="E33" s="1"/>
      <c r="F33" s="1"/>
      <c r="G33" s="35"/>
      <c r="H33" s="22"/>
      <c r="I33" s="22"/>
      <c r="J33" s="22"/>
      <c r="K33" s="22"/>
    </row>
    <row r="34" spans="1:11">
      <c r="A34" s="9"/>
      <c r="B34" s="1"/>
      <c r="C34" s="1"/>
      <c r="D34" s="1"/>
      <c r="E34" s="1"/>
      <c r="F34" s="1"/>
      <c r="G34" s="35"/>
      <c r="H34" s="22"/>
      <c r="I34" s="22"/>
      <c r="J34" s="22"/>
      <c r="K34" s="22"/>
    </row>
  </sheetData>
  <mergeCells count="6">
    <mergeCell ref="B14:B15"/>
    <mergeCell ref="O2:O3"/>
    <mergeCell ref="P2:P3"/>
    <mergeCell ref="B8:B9"/>
    <mergeCell ref="B10:B11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E19 Sucrose</vt:lpstr>
      <vt:lpstr>P4 Sucrose</vt:lpstr>
      <vt:lpstr>Adult Sucrose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Habgood</dc:creator>
  <cp:lastModifiedBy>Mark Habgood</cp:lastModifiedBy>
  <dcterms:created xsi:type="dcterms:W3CDTF">2019-07-29T03:10:06Z</dcterms:created>
  <dcterms:modified xsi:type="dcterms:W3CDTF">2019-07-30T23:53:48Z</dcterms:modified>
</cp:coreProperties>
</file>